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00" documentId="120_S{2AC9BD13-BADA-5192-A53E-5A8FF88502F6}" xr6:coauthVersionLast="47" xr6:coauthVersionMax="47" xr10:uidLastSave="{C6BB575D-6FC3-423E-A525-04F6D7A8824A}"/>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<sst xmlns="http://schemas.openxmlformats.org/spreadsheetml/2006/main" count="180298" uniqueCount="39135">
  <si>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</si>
  <si>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</si>
  <si>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</si>
  <si>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</si>
  <si>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</si>
  <si>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</si>
  <si>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</si>
  <si>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</si>
  <si>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</si>
  <si>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</si>
  <si>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</si>
  <si>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</si>
  <si>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</si>
  <si>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</si>
  <si>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</si>
  <si>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</si>
  <si>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</si>
  <si>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</si>
  <si>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</si>
  <si>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</si>
  <si>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</si>
  <si>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</si>
  <si>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</si>
  <si>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</si>
  <si>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</si>
  <si>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</si>
  <si>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</si>
  <si>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</si>
  <si>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</si>
  <si>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</si>
  <si>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</si>
  <si>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</si>
  <si>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</si>
  <si>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</si>
  <si>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</si>
  <si>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</si>
  <si>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</si>
  <si>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</si>
  <si>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</si>
  <si>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</si>
  <si>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</si>
  <si>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</si>
  <si>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</si>
  <si>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</si>
  <si>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</si>
  <si>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</si>
  <si>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</si>
  <si>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</si>
  <si>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</si>
  <si>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</si>
  <si>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</si>
  <si>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</si>
  <si>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</si>
  <si>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</si>
  <si>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</si>
  <si>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</si>
  <si>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</si>
  <si>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</si>
  <si>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</si>
  <si>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</si>
  <si>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</si>
  <si>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</si>
  <si>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</si>
  <si>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</si>
  <si>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</si>
  <si>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</si>
  <si>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</si>
  <si>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</si>
  <si>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</si>
  <si>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</si>
  <si>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</si>
  <si>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</si>
  <si>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</si>
  <si>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</si>
  <si>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</si>
  <si>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</si>
  <si>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</si>
  <si>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</si>
  <si>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</si>
  <si>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</si>
  <si>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</si>
  <si>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</si>
  <si>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</si>
  <si>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</si>
  <si>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</si>
  <si>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</si>
  <si>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</si>
  <si>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</si>
  <si>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</si>
  <si>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</si>
  <si>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</si>
  <si>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</si>
  <si>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</si>
  <si>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</si>
  <si>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</si>
  <si>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</si>
  <si>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</si>
  <si>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</si>
  <si>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</si>
  <si>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</si>
  <si>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</si>
  <si>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</si>
  <si>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</si>
  <si>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</si>
  <si>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</si>
  <si>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</si>
  <si>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</si>
  <si>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</si>
  <si>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</si>
  <si>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</si>
  <si>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</si>
  <si>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</si>
  <si>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</si>
  <si>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</si>
  <si>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</si>
  <si>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</si>
  <si>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</si>
  <si>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</si>
  <si>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</si>
  <si>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</si>
  <si>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</si>
  <si>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</si>
  <si>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</si>
  <si>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</si>
  <si>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</si>
  <si>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</si>
  <si>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</si>
  <si>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</si>
  <si>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</si>
  <si>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</si>
  <si>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</si>
  <si>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</si>
  <si>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</si>
  <si>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</si>
  <si>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</si>
  <si>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</si>
  <si>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</si>
  <si>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</si>
  <si>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</si>
  <si>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</si>
  <si>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</si>
  <si>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</si>
  <si>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</si>
  <si>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</si>
  <si>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</si>
  <si>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</si>
  <si>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</si>
  <si>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</si>
  <si>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</si>
  <si>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</si>
  <si>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</si>
  <si>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</si>
  <si>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</si>
  <si>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</si>
  <si>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</si>
  <si>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</si>
  <si>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</si>
  <si>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</si>
  <si>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</si>
  <si>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</si>
  <si>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</si>
  <si>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</si>
  <si>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</si>
  <si>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</si>
  <si>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</si>
  <si>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</si>
  <si>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</si>
  <si>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</si>
  <si>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</si>
  <si>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</si>
  <si>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</si>
  <si>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</si>
  <si>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</si>
  <si>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</si>
  <si>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</si>
  <si>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</si>
  <si>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</si>
  <si>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</si>
  <si>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</si>
  <si>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</si>
  <si>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</si>
  <si>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</si>
  <si>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</si>
  <si>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</si>
  <si>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</si>
  <si>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</si>
  <si>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</si>
  <si>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</si>
  <si>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</si>
  <si>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</si>
  <si>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</si>
  <si>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</si>
  <si>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</si>
  <si>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</si>
  <si>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</si>
  <si>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</si>
  <si>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</si>
  <si>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</si>
  <si>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</si>
  <si>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</si>
  <si>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</si>
  <si>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</si>
  <si>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</si>
  <si>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</si>
  <si>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</si>
  <si>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</si>
  <si>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</si>
  <si>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</si>
  <si>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</si>
  <si>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</si>
  <si>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</si>
  <si>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</si>
  <si>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</si>
  <si>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</si>
  <si>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</si>
  <si>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</si>
  <si>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</si>
  <si>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</si>
  <si>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</si>
  <si>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</si>
  <si>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</si>
  <si>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</si>
  <si>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</si>
  <si>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</si>
  <si>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</si>
  <si>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</si>
  <si>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</si>
  <si>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</si>
  <si>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</si>
  <si>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</si>
  <si>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</si>
  <si>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</si>
  <si>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</si>
  <si>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</si>
  <si>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</si>
  <si>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</si>
  <si>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</si>
  <si>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</si>
  <si>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</si>
  <si>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</si>
  <si>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</si>
  <si>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</si>
  <si>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</si>
  <si>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</si>
  <si>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</si>
  <si>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</si>
  <si>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</si>
  <si>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</si>
  <si>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</si>
  <si>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</si>
  <si>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</si>
  <si>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</si>
  <si>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</si>
  <si>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</si>
  <si>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</si>
  <si>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</si>
  <si>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</si>
  <si>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</si>
  <si>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</si>
  <si>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</si>
  <si>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</si>
  <si>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</si>
  <si>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</si>
  <si>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</si>
  <si>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</si>
  <si>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</si>
  <si>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</si>
  <si>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</si>
  <si>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</si>
  <si>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</si>
  <si>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</si>
  <si>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</si>
  <si>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</si>
  <si>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</si>
  <si>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</si>
  <si>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</si>
  <si>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</si>
  <si>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</si>
  <si>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</si>
  <si>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</si>
  <si>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</si>
  <si>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</si>
  <si>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</si>
  <si>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</si>
  <si>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</si>
  <si>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</si>
  <si>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</si>
  <si>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</si>
  <si>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</si>
  <si>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</si>
  <si>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</si>
  <si>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</si>
  <si>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</si>
  <si>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</si>
  <si>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</si>
  <si>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</si>
  <si>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</si>
  <si>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</si>
  <si>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</si>
  <si>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</si>
  <si>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</si>
  <si>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</si>
  <si>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</si>
  <si>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</si>
  <si>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</si>
  <si>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</si>
  <si>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</si>
  <si>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</si>
  <si>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</si>
  <si>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</si>
  <si>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</si>
  <si>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</si>
  <si>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</si>
  <si>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</si>
  <si>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</si>
  <si>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</si>
  <si>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</si>
  <si>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</si>
  <si>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</si>
  <si>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</si>
  <si>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</si>
  <si>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</si>
  <si>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</si>
  <si>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</si>
  <si>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</si>
  <si>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</si>
  <si>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</si>
  <si>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</si>
  <si>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</si>
  <si>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</si>
  <si>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</si>
  <si>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</si>
  <si>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</si>
  <si>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</si>
  <si>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</si>
  <si>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</si>
  <si>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</si>
  <si>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</si>
  <si>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</si>
  <si>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</si>
  <si>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</si>
  <si>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</si>
  <si>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</si>
  <si>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</si>
  <si>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</si>
  <si>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</si>
  <si>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</si>
  <si>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</si>
  <si>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</si>
  <si>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</si>
  <si>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</si>
  <si>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</si>
  <si>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</si>
  <si>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</si>
  <si>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</si>
  <si>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</si>
  <si>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</si>
  <si>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</si>
  <si>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</si>
  <si>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</si>
  <si>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</si>
  <si>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</si>
  <si>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</si>
  <si>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</si>
  <si>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</si>
  <si>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</si>
  <si>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</si>
  <si>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</si>
  <si>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</si>
  <si>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</si>
  <si>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</si>
  <si>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</si>
  <si>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</si>
  <si>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</si>
  <si>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</si>
  <si>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</si>
  <si>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</si>
  <si>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</si>
  <si>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</si>
  <si>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</si>
  <si>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</si>
  <si>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</si>
  <si>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</si>
  <si>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</si>
  <si>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</si>
  <si>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</si>
  <si>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</si>
  <si>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</si>
  <si>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</si>
  <si>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</si>
  <si>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</si>
  <si>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</si>
  <si>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</si>
  <si>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</si>
  <si>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</si>
  <si>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</si>
  <si>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</si>
  <si>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</si>
  <si>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</si>
  <si>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</si>
  <si>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</si>
  <si>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</si>
  <si>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</si>
  <si>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</si>
  <si>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</si>
  <si>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</si>
  <si>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</si>
  <si>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</si>
  <si>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</si>
  <si>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</si>
  <si>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</si>
  <si>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</si>
  <si>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</si>
  <si>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</si>
  <si>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</si>
  <si>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</si>
  <si>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</si>
  <si>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</si>
  <si>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</si>
  <si>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</si>
  <si>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</si>
  <si>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</si>
  <si>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</si>
  <si>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</si>
  <si>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</si>
  <si>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</si>
  <si>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</si>
  <si>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</si>
  <si>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</si>
  <si>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</si>
  <si>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</si>
  <si>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</si>
  <si>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</si>
  <si>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</si>
  <si>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</si>
  <si>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</si>
  <si>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</si>
  <si>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</si>
  <si>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</si>
  <si>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</si>
  <si>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</si>
  <si>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</si>
  <si>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</si>
  <si>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</si>
  <si>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</si>
  <si>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</si>
  <si>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</si>
  <si>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</si>
  <si>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</si>
  <si>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</si>
  <si>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</si>
  <si>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</si>
  <si>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</si>
  <si>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</si>
  <si>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</si>
  <si>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</si>
  <si>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</si>
  <si>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</si>
  <si>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</si>
  <si>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</si>
  <si>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</si>
  <si>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</si>
  <si>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</si>
  <si>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</si>
  <si>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</si>
  <si>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</si>
  <si>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</si>
  <si>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</si>
  <si>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</si>
  <si>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</si>
  <si>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</si>
  <si>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</si>
  <si>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</si>
  <si>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</si>
  <si>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</si>
  <si>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</si>
  <si>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</si>
  <si>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</si>
  <si>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</si>
  <si>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</si>
  <si>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</si>
  <si>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</si>
  <si>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</si>
  <si>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</si>
  <si>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</si>
  <si>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</si>
  <si>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</si>
  <si>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</si>
  <si>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</si>
  <si>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</si>
  <si>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</si>
  <si>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</si>
  <si>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</si>
  <si>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</si>
  <si>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</si>
  <si>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</si>
  <si>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</si>
  <si>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</si>
  <si>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</si>
  <si>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</si>
  <si>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</si>
  <si>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</si>
  <si>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</si>
  <si>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</si>
  <si>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</si>
  <si>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</si>
  <si>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</si>
  <si>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</si>
  <si>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</si>
  <si>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</si>
  <si>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</si>
  <si>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</si>
  <si>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</si>
  <si>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</si>
  <si>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</si>
  <si>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</si>
  <si>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</si>
  <si>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</si>
  <si>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</si>
  <si>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</si>
  <si>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</si>
  <si>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</si>
  <si>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</si>
  <si>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</si>
  <si>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</si>
  <si>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</si>
  <si>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</si>
  <si>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</si>
  <si>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</si>
  <si>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</si>
  <si>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</si>
  <si>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</si>
  <si>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</si>
  <si>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</si>
  <si>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</si>
  <si>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</si>
  <si>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</si>
  <si>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</si>
  <si>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</si>
  <si>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</si>
  <si>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</si>
  <si>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</si>
  <si>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</si>
  <si>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</si>
  <si>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</si>
  <si>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</si>
  <si>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</si>
  <si>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</si>
  <si>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</si>
  <si>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</si>
  <si>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</si>
  <si>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</si>
  <si>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</si>
  <si>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</si>
  <si>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</si>
  <si>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</si>
  <si>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</si>
  <si>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</si>
  <si>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</si>
  <si>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</si>
  <si>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</si>
  <si>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</si>
  <si>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</si>
  <si>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</si>
  <si>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</si>
  <si>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</si>
  <si>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</si>
  <si>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</si>
  <si>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</si>
  <si>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</si>
  <si>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</si>
  <si>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</si>
  <si>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</si>
  <si>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</si>
  <si>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</si>
  <si>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</si>
  <si>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</si>
  <si>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</si>
  <si>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</si>
  <si>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</si>
  <si>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</si>
  <si>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</si>
  <si>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</si>
  <si>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</si>
  <si>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</si>
  <si>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</si>
  <si>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</si>
  <si>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</si>
  <si>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</si>
  <si>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</si>
  <si>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</si>
  <si>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</si>
  <si>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</si>
  <si>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</si>
  <si>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</si>
  <si>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</si>
  <si>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</si>
  <si>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</si>
  <si>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</si>
  <si>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</si>
  <si>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</si>
  <si>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</si>
  <si>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</si>
  <si>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</si>
  <si>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</si>
  <si>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</si>
  <si>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</si>
  <si>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</si>
  <si>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</si>
  <si>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</si>
  <si>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</si>
  <si>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</si>
  <si>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</si>
  <si>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</si>
  <si>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</si>
  <si>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</si>
  <si>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</si>
  <si>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</si>
  <si>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</si>
  <si>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</si>
  <si>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</si>
  <si>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</si>
  <si>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</si>
  <si>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</si>
  <si>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</si>
  <si>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</si>
  <si>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</si>
  <si>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</si>
  <si>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</si>
  <si>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</si>
  <si>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</si>
  <si>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</si>
  <si>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</si>
  <si>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</si>
  <si>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</si>
  <si>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</si>
  <si>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</si>
  <si>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</si>
  <si>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</si>
  <si>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</si>
  <si>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</si>
  <si>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</si>
  <si>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</si>
  <si>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</si>
  <si>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</si>
  <si>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</si>
  <si>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</si>
  <si>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</si>
  <si>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</si>
  <si>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</si>
  <si>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</si>
  <si>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</si>
  <si>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</si>
  <si>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</si>
  <si>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</si>
  <si>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</si>
  <si>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</si>
  <si>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</si>
  <si>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</si>
  <si>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</si>
  <si>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</si>
  <si>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</si>
  <si>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</si>
  <si>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</si>
  <si>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</si>
  <si>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</si>
  <si>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</si>
  <si>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</si>
  <si>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</si>
  <si>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</si>
  <si>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</si>
  <si>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</si>
  <si>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</si>
  <si>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</si>
  <si>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</si>
  <si>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</si>
  <si>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</si>
  <si>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</si>
  <si>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</si>
  <si>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</si>
  <si>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</si>
  <si>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</si>
  <si>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</si>
  <si>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</si>
  <si>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</si>
  <si>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</si>
  <si>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</si>
  <si>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</si>
  <si>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</si>
  <si>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</si>
  <si>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</si>
  <si>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</si>
  <si>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</si>
  <si>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</si>
  <si>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</si>
  <si>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</si>
  <si>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</si>
  <si>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</si>
  <si>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</si>
  <si>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</si>
  <si>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</si>
  <si>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</si>
  <si>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</si>
  <si>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</si>
  <si>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</si>
  <si>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</si>
  <si>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</si>
  <si>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</si>
  <si>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</si>
  <si>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</si>
  <si>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</si>
  <si>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</si>
  <si>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</si>
  <si>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</si>
  <si>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</si>
  <si>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</si>
  <si>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</si>
  <si>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</si>
  <si>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</si>
  <si>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</si>
  <si>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</si>
  <si>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</si>
  <si>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</si>
  <si>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</si>
  <si>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</si>
  <si>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</si>
  <si>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</si>
  <si>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</si>
  <si>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</si>
  <si>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</si>
  <si>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</si>
  <si>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</si>
  <si>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</si>
  <si>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</si>
  <si>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</si>
  <si>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</si>
  <si>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</si>
  <si>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</si>
  <si>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</si>
  <si>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</si>
  <si>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</si>
  <si>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</si>
  <si>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</si>
  <si>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</si>
  <si>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</si>
  <si>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</si>
  <si>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</si>
  <si>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</si>
  <si>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</si>
  <si>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</si>
  <si>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</si>
  <si>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</si>
  <si>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</si>
  <si>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</si>
  <si>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</si>
  <si>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</si>
  <si>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</si>
  <si>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</si>
  <si>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</si>
  <si>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</si>
  <si>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</si>
  <si>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</si>
  <si>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</si>
  <si>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</si>
  <si>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</si>
  <si>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</si>
  <si>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</si>
  <si>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</si>
  <si>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</si>
  <si>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</si>
  <si>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</si>
  <si>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</si>
  <si>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</si>
  <si>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</si>
  <si>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</si>
  <si>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</si>
  <si>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</si>
  <si>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</si>
  <si>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</si>
  <si>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</si>
  <si>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</si>
  <si>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</si>
  <si>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</si>
  <si>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</si>
  <si>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</si>
  <si>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</si>
  <si>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</si>
  <si>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</si>
  <si>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</si>
  <si>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</si>
  <si>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</si>
  <si>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</si>
  <si>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</si>
  <si>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</si>
  <si>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</si>
  <si>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</si>
  <si>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</si>
  <si>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</si>
  <si>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</si>
  <si>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</si>
  <si>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</si>
  <si>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</si>
  <si>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</si>
  <si>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</si>
  <si>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</si>
  <si>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</si>
  <si>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</si>
  <si>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</si>
  <si>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</si>
  <si>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</si>
  <si>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</si>
  <si>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</si>
  <si>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</si>
  <si>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</si>
  <si>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</si>
  <si>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</si>
  <si>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</si>
  <si>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</si>
  <si>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</si>
  <si>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</si>
  <si>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</si>
  <si>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</si>
  <si>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</si>
  <si>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</si>
  <si>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</si>
  <si>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</si>
  <si>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</si>
  <si>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</si>
  <si>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</si>
  <si>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</si>
  <si>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</si>
  <si>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</si>
  <si>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</si>
  <si>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</si>
  <si>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</si>
  <si>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</si>
  <si>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</si>
  <si>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</si>
  <si>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</si>
  <si>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</si>
  <si>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</si>
  <si>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</si>
  <si>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</si>
  <si>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</si>
  <si>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</si>
  <si>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</si>
  <si>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</si>
  <si>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</si>
  <si>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</si>
  <si>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</si>
  <si>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</si>
  <si>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</si>
  <si>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</si>
  <si>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</si>
  <si>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</si>
  <si>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</si>
  <si>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</si>
  <si>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</si>
  <si>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</si>
  <si>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</si>
  <si>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</si>
  <si>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</si>
  <si>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</si>
  <si>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</si>
  <si>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</si>
  <si>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</si>
  <si>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</si>
  <si>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</si>
  <si>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</si>
  <si>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</si>
  <si>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</si>
  <si>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</si>
  <si>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</si>
  <si>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</si>
  <si>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</si>
  <si>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</si>
  <si>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</si>
  <si>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</si>
  <si>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</si>
  <si>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</si>
  <si>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</si>
  <si>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</si>
  <si>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</si>
  <si>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</si>
  <si>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</si>
  <si>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</si>
  <si>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</si>
  <si>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</si>
  <si>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</si>
  <si>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</si>
  <si>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</si>
  <si>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</si>
  <si>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</si>
  <si>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</si>
  <si>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</si>
  <si>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</si>
  <si>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</si>
  <si>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</si>
  <si>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</si>
  <si>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</si>
  <si>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</si>
  <si>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</si>
  <si>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</si>
  <si>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</si>
  <si>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</si>
  <si>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</si>
  <si>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</si>
  <si>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</si>
  <si>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</si>
  <si>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</si>
  <si>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</si>
  <si>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</si>
  <si>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</si>
  <si>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</si>
  <si>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</si>
  <si>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</si>
  <si>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</si>
  <si>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</si>
  <si>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</si>
  <si>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</si>
  <si>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</si>
  <si>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</si>
  <si>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</si>
  <si>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</si>
  <si>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</si>
  <si>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</si>
  <si>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</si>
  <si>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</si>
  <si>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</si>
  <si>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</si>
  <si>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</si>
  <si>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</si>
  <si>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</si>
  <si>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</si>
  <si>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</si>
  <si>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</si>
  <si>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</si>
  <si>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</si>
  <si>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</si>
  <si>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</si>
  <si>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</si>
  <si>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</si>
  <si>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</si>
  <si>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</si>
  <si>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</si>
  <si>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</si>
  <si>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</si>
  <si>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</si>
  <si>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</si>
  <si>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</si>
  <si>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</si>
  <si>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</si>
  <si>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</si>
  <si>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</si>
  <si>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</si>
  <si>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</si>
  <si>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</si>
  <si>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</si>
  <si>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</si>
  <si>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</si>
  <si>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</si>
  <si>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</si>
  <si>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</si>
  <si>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</si>
  <si>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</si>
  <si>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</si>
  <si>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</si>
  <si>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</si>
  <si>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</si>
  <si>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</si>
  <si>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</si>
  <si>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</si>
  <si>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</si>
  <si>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</si>
  <si>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</si>
  <si>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</si>
  <si>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</si>
  <si>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</si>
  <si>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</si>
  <si>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</si>
  <si>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</si>
  <si>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</si>
  <si>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</si>
  <si>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</si>
  <si>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</si>
  <si>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</si>
  <si>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</si>
  <si>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</si>
  <si>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</si>
  <si>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</si>
  <si>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</si>
  <si>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</si>
  <si>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</si>
  <si>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</si>
  <si>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</si>
  <si>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</si>
  <si>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</si>
  <si>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</si>
  <si>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</si>
  <si>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</si>
  <si>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</si>
  <si>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</si>
  <si>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</si>
  <si>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</si>
  <si>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</si>
  <si>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</si>
  <si>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</si>
  <si>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</si>
  <si>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</si>
  <si>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</si>
  <si>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</si>
  <si>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</si>
  <si>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</si>
  <si>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</si>
  <si>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</si>
  <si>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</si>
  <si>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</si>
  <si>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</si>
  <si>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</si>
  <si>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</si>
  <si>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</si>
  <si>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</si>
  <si>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</si>
  <si>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</si>
  <si>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</si>
  <si>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</si>
  <si>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</si>
  <si>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</si>
  <si>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</si>
  <si>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</si>
  <si>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</si>
  <si>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</si>
  <si>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</si>
  <si>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</si>
  <si>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</si>
  <si>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</si>
  <si>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</si>
  <si>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</si>
  <si>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</si>
  <si>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</si>
  <si>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</si>
  <si>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</si>
  <si>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</si>
  <si>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</si>
  <si>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</si>
  <si>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</si>
  <si>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</si>
  <si>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</si>
  <si>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</si>
  <si>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</si>
  <si>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</si>
  <si>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</si>
  <si>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</si>
  <si>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</si>
  <si>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</si>
  <si>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</si>
  <si>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</si>
  <si>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</si>
  <si>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</si>
  <si>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</si>
  <si>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</si>
  <si>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</si>
  <si>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</si>
  <si>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</si>
  <si>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</si>
  <si>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</si>
  <si>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</si>
  <si>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</si>
  <si>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</si>
  <si>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</si>
  <si>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</si>
  <si>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</si>
  <si>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</si>
  <si>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</si>
  <si>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</si>
  <si>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</si>
  <si>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</si>
  <si>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</si>
  <si>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</si>
  <si>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</si>
  <si>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</si>
  <si>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</si>
  <si>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</si>
  <si>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</si>
  <si>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</si>
  <si>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</si>
  <si>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</si>
  <si>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</si>
  <si>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</si>
  <si>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</si>
  <si>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</si>
  <si>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</si>
  <si>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</si>
  <si>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</si>
  <si>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</si>
  <si>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</si>
  <si>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</si>
  <si>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</si>
  <si>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</si>
  <si>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</si>
  <si>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</si>
  <si>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</si>
  <si>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</si>
  <si>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</si>
  <si>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</si>
  <si>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</si>
  <si>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</si>
  <si>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</si>
  <si>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</si>
  <si>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</si>
  <si>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</si>
  <si>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</si>
  <si>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</si>
  <si>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</si>
  <si>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</si>
  <si>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</si>
  <si>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</si>
  <si>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</si>
  <si>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</si>
  <si>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</si>
  <si>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</si>
  <si>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</si>
  <si>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</si>
  <si>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</si>
  <si>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</si>
  <si>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</si>
  <si>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</si>
  <si>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</si>
  <si>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</si>
  <si>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</si>
  <si>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</si>
  <si>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</si>
  <si>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</si>
  <si>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</si>
  <si>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</si>
  <si>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</si>
  <si>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</si>
  <si>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</si>
  <si>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</si>
  <si>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</si>
  <si>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</si>
  <si>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</si>
  <si>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</si>
  <si>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</si>
  <si>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</si>
  <si>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</si>
  <si>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</si>
  <si>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</si>
  <si>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</si>
  <si>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</si>
  <si>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</si>
  <si>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</si>
  <si>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</si>
  <si>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</si>
  <si>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</si>
  <si>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</si>
  <si>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</si>
  <si>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</si>
  <si>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</si>
  <si>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</si>
  <si>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</si>
  <si>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</si>
  <si>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</si>
  <si>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</si>
  <si>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</si>
  <si>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</si>
  <si>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</si>
  <si>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</si>
  <si>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</si>
  <si>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</si>
  <si>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</si>
  <si>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</si>
  <si>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</si>
  <si>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</si>
  <si>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</si>
  <si>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</si>
  <si>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</si>
  <si>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</si>
  <si>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</si>
  <si>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</si>
  <si>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</si>
  <si>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</si>
  <si>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</si>
  <si>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</si>
  <si>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</si>
  <si>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</si>
  <si>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</si>
  <si>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</si>
  <si>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</si>
  <si>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</si>
  <si>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</si>
  <si>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</si>
  <si>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</si>
  <si>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</si>
  <si>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</si>
  <si>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</si>
  <si>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</si>
  <si>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</si>
  <si>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</si>
  <si>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</si>
  <si>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</si>
  <si>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</si>
  <si>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</si>
  <si>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</si>
  <si>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</si>
  <si>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</si>
  <si>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</si>
  <si>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</si>
  <si>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</si>
  <si>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</si>
  <si>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</si>
  <si>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</si>
  <si>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</si>
  <si>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</si>
  <si>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</si>
  <si>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</si>
  <si>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</si>
  <si>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</si>
  <si>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</si>
  <si>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</si>
  <si>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</si>
  <si>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</si>
  <si>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</si>
  <si>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</si>
  <si>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</si>
  <si>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</si>
  <si>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</si>
  <si>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</si>
  <si>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</si>
  <si>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</si>
  <si>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</si>
  <si>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</si>
  <si>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</si>
  <si>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</si>
  <si>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</si>
  <si>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</si>
  <si>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</si>
  <si>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</si>
  <si>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</si>
  <si>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</si>
  <si>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</si>
  <si>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</si>
  <si>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</si>
  <si>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</si>
  <si>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</si>
  <si>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</si>
  <si>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</si>
  <si>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</si>
  <si>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</si>
  <si>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</si>
  <si>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</si>
  <si>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</si>
  <si>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</si>
  <si>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</si>
  <si>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</si>
  <si>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</si>
  <si>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</si>
  <si>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</si>
  <si>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</si>
  <si>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</si>
  <si>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</si>
  <si>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</si>
  <si>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</si>
  <si>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</si>
  <si>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</si>
  <si>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</si>
  <si>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</si>
  <si>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</si>
  <si>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</si>
  <si>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</si>
  <si>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</si>
  <si>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</si>
  <si>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</si>
  <si>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</si>
  <si>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</si>
  <si>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</si>
  <si>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</si>
  <si>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</si>
  <si>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</si>
  <si>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</si>
  <si>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</si>
  <si>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</si>
  <si>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</si>
  <si>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</si>
  <si>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</si>
  <si>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</si>
  <si>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</si>
  <si>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</si>
  <si>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</si>
  <si>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</si>
  <si>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</si>
  <si>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</si>
  <si>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</si>
  <si>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</si>
  <si>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</si>
  <si>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</si>
  <si>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</si>
  <si>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</si>
  <si>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</si>
  <si>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</si>
  <si>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</si>
  <si>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</si>
  <si>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</si>
  <si>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</si>
  <si>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</si>
  <si>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</si>
  <si>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</si>
  <si>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</si>
  <si>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</si>
  <si>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</si>
  <si>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</si>
  <si>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</si>
  <si>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</si>
  <si>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</si>
  <si>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</si>
  <si>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</si>
  <si>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</si>
  <si>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</si>
  <si>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</si>
  <si>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</si>
  <si>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</si>
  <si>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</si>
  <si>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</si>
  <si>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</si>
  <si>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</si>
  <si>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</si>
  <si>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</si>
  <si>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</si>
  <si>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</si>
  <si>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</si>
  <si>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</si>
  <si>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</si>
  <si>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</si>
  <si>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</si>
  <si>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</si>
  <si>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</si>
  <si>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</si>
  <si>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</si>
  <si>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</si>
  <si>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</si>
  <si>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</si>
  <si>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</si>
  <si>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</si>
  <si>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</si>
  <si>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</si>
  <si>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</si>
  <si>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</si>
  <si>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</si>
  <si>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</si>
  <si>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</si>
  <si>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</si>
  <si>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</si>
  <si>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</si>
  <si>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</si>
  <si>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</si>
  <si>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</si>
  <si>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</si>
  <si>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</si>
  <si>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</si>
  <si>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</si>
  <si>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</si>
  <si>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</si>
  <si>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</si>
  <si>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</si>
  <si>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</si>
  <si>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</si>
  <si>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</si>
  <si>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</si>
  <si>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</si>
  <si>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</si>
  <si>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</si>
  <si>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</si>
  <si>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</si>
  <si>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</si>
  <si>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</si>
  <si>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</si>
  <si>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</si>
  <si>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</si>
  <si>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</si>
  <si>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</si>
  <si>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</si>
  <si>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</si>
  <si>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</si>
  <si>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</si>
  <si>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</si>
  <si>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</si>
  <si>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</si>
  <si>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</si>
  <si>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</si>
  <si>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</si>
  <si>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</si>
  <si>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</si>
  <si>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</si>
  <si>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</si>
  <si>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</si>
  <si>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</si>
  <si>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</si>
  <si>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</si>
  <si>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</si>
  <si>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</si>
  <si>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</si>
  <si>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</si>
  <si>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</si>
  <si>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</si>
  <si>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</si>
  <si>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</si>
  <si>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</si>
  <si>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</si>
  <si>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</si>
  <si>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</si>
  <si>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</si>
  <si>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</si>
  <si>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</si>
  <si>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</si>
  <si>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</si>
  <si>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</si>
  <si>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</si>
  <si>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</si>
  <si>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</si>
  <si>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</si>
  <si>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</si>
  <si>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</si>
  <si>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</si>
  <si>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</si>
  <si>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</si>
  <si>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</si>
  <si>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</si>
  <si>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</si>
  <si>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</si>
  <si>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</si>
  <si>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</si>
  <si>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</si>
  <si>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</si>
  <si>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</si>
  <si>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</si>
  <si>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</si>
  <si>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</si>
  <si>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</si>
  <si>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</si>
  <si>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</si>
  <si>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</si>
  <si>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</si>
  <si>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</si>
  <si>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</si>
  <si>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</si>
  <si>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</si>
  <si>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</si>
  <si>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</si>
  <si>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</si>
  <si>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</si>
  <si>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</si>
  <si>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</si>
  <si>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</si>
  <si>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</si>
  <si>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</si>
  <si>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</si>
  <si>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</si>
  <si>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</si>
  <si>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</si>
  <si>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</si>
  <si>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</si>
  <si>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</si>
  <si>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</si>
  <si>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</si>
  <si>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</si>
  <si>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</si>
  <si>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</si>
  <si>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</si>
  <si>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</si>
  <si>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</si>
  <si>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</si>
  <si>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</si>
  <si>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</si>
  <si>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</si>
  <si>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</si>
  <si>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</si>
  <si>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</si>
  <si>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</si>
  <si>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</si>
  <si>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</si>
  <si>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</si>
  <si>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</si>
  <si>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</si>
  <si>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</si>
  <si>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</si>
  <si>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</si>
  <si>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</si>
  <si>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</si>
  <si>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</si>
  <si>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</si>
  <si>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</si>
  <si>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</si>
  <si>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</si>
  <si>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</si>
  <si>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</si>
  <si>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</si>
  <si>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</si>
  <si>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</si>
  <si>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</si>
  <si>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</si>
  <si>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</si>
  <si>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</si>
  <si>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</si>
  <si>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</si>
  <si>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</si>
  <si>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</si>
  <si>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</si>
  <si>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</si>
  <si>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</si>
  <si>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</si>
  <si>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</si>
  <si>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</si>
  <si>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</si>
  <si>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</si>
  <si>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</si>
  <si>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</si>
  <si>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</si>
  <si>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</si>
  <si>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</si>
  <si>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</si>
  <si>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</si>
  <si>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</si>
  <si>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</si>
  <si>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</si>
  <si>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</si>
  <si>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</si>
  <si>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</si>
  <si>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</si>
  <si>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</si>
  <si>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</si>
  <si>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</si>
  <si>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</si>
  <si>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</si>
  <si>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</si>
  <si>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</si>
  <si>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</si>
  <si>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</si>
  <si>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</si>
  <si>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</si>
  <si>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</si>
  <si>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</si>
  <si>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</si>
  <si>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</si>
  <si>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</si>
  <si>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</si>
  <si>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</si>
  <si>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</si>
  <si>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</si>
  <si>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</si>
  <si>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</si>
  <si>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</si>
  <si>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</si>
  <si>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</si>
  <si>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</si>
  <si>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</si>
  <si>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</si>
  <si>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</si>
  <si>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</si>
  <si>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</si>
  <si>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</si>
  <si>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</si>
  <si>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</si>
  <si>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</si>
  <si>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</si>
  <si>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</si>
  <si>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</si>
  <si>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</si>
  <si>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</si>
  <si>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</si>
  <si>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</si>
  <si>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</si>
  <si>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</si>
  <si>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</si>
  <si>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</si>
  <si>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</si>
  <si>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</si>
  <si>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</si>
  <si>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</si>
  <si>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</si>
  <si>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</si>
  <si>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</si>
  <si>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</si>
  <si>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</si>
  <si>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</si>
  <si>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</si>
  <si>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</si>
  <si>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</si>
  <si>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</si>
  <si>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</si>
  <si>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</si>
  <si>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</si>
  <si>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</si>
  <si>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</si>
  <si>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</si>
  <si>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</si>
  <si>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</si>
  <si>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</si>
  <si>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</si>
  <si>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</si>
  <si>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</si>
  <si>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</si>
  <si>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</si>
  <si>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</si>
  <si>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</si>
  <si>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</si>
  <si>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</si>
  <si>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</si>
  <si>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</si>
  <si>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</si>
  <si>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</si>
  <si>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</si>
  <si>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</si>
  <si>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</si>
  <si>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</si>
  <si>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</si>
  <si>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</si>
  <si>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</si>
  <si>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</si>
  <si>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</si>
  <si>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</si>
  <si>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</si>
  <si>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</si>
  <si>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</si>
  <si>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</si>
  <si>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</si>
  <si>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</si>
  <si>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</si>
  <si>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</si>
  <si>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</si>
  <si>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</si>
  <si>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</si>
  <si>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</si>
  <si>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</si>
  <si>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</si>
  <si>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</si>
  <si>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</si>
  <si>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</si>
  <si>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</si>
  <si>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</si>
  <si>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</si>
  <si>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</si>
  <si>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</si>
  <si>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</si>
  <si>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</si>
  <si>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</si>
  <si>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</si>
  <si>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</si>
  <si>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</si>
  <si>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</si>
  <si>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</si>
  <si>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</si>
  <si>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</si>
  <si>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</si>
  <si>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</si>
  <si>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</si>
  <si>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</si>
  <si>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</si>
  <si>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</si>
  <si>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</si>
  <si>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</si>
  <si>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</si>
  <si>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</si>
  <si>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</si>
  <si>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</si>
  <si>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</si>
  <si>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</si>
  <si>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</si>
  <si>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</si>
  <si>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</si>
  <si>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</si>
  <si>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</si>
  <si>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</si>
  <si>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</si>
  <si>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</si>
  <si>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</si>
  <si>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</si>
  <si>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</si>
  <si>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</si>
  <si>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</si>
  <si>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</si>
  <si>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</si>
  <si>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</si>
  <si>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</si>
  <si>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</si>
  <si>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</si>
  <si>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</si>
  <si>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</si>
  <si>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</si>
  <si>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</si>
  <si>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</si>
  <si>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</si>
  <si>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</si>
  <si>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</si>
  <si>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</si>
  <si>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</si>
  <si>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</si>
  <si>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</si>
  <si>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</si>
  <si>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</si>
  <si>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</si>
  <si>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</si>
  <si>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</si>
  <si>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</si>
  <si>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</si>
  <si>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</si>
  <si>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</si>
  <si>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</si>
  <si>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</si>
  <si>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</si>
  <si>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</si>
  <si>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</si>
  <si>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</si>
  <si>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</si>
  <si>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</si>
  <si>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</si>
  <si>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</si>
  <si>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</si>
  <si>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</si>
  <si>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</si>
  <si>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</si>
  <si>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</si>
  <si>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</si>
  <si>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</si>
  <si>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</si>
  <si>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</si>
  <si>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</si>
  <si>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</si>
  <si>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</si>
  <si>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</si>
  <si>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</si>
  <si>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</si>
  <si>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</si>
  <si>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</si>
  <si>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</si>
  <si>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</si>
  <si>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</si>
  <si>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</si>
  <si>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</si>
  <si>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</si>
  <si>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</si>
  <si>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</si>
  <si>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</si>
  <si>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</si>
  <si>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</si>
  <si>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</si>
  <si>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</si>
  <si>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</si>
  <si>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</si>
  <si>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</si>
  <si>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</si>
  <si>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</si>
  <si>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</si>
  <si>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</si>
  <si>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</si>
  <si>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</si>
  <si>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</si>
  <si>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</si>
  <si>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</si>
  <si>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</si>
  <si>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</si>
  <si>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</si>
  <si>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</si>
  <si>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</si>
  <si>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</si>
  <si>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</si>
  <si>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</si>
  <si>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</si>
  <si>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</si>
  <si>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</si>
  <si>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</si>
  <si>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</si>
  <si>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</si>
  <si>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</si>
  <si>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</si>
  <si>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</si>
  <si>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</si>
  <si>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</si>
  <si>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</si>
  <si>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</si>
  <si>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</si>
  <si>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</si>
  <si>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</si>
  <si>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</si>
  <si>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</si>
  <si>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</si>
  <si>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</si>
  <si>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</si>
  <si>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</si>
  <si>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</si>
  <si>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</si>
  <si>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</si>
  <si>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</si>
  <si>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</si>
  <si>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</si>
  <si>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</si>
  <si>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</si>
  <si>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</si>
  <si>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</si>
  <si>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</si>
  <si>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</si>
  <si>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</si>
  <si>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</si>
  <si>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</si>
  <si>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</si>
  <si>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</si>
  <si>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</si>
  <si>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</si>
  <si>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</si>
  <si>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</si>
  <si>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</si>
  <si>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</si>
  <si>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</si>
  <si>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</si>
  <si>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</si>
  <si>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</si>
  <si>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</si>
  <si>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</si>
  <si>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</si>
  <si>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</si>
  <si>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</si>
  <si>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</si>
  <si>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</si>
  <si>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</si>
  <si>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</si>
  <si>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</si>
  <si>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</si>
  <si>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</si>
  <si>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</si>
  <si>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</si>
  <si>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</si>
  <si>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</si>
  <si>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</si>
  <si>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</si>
  <si>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</si>
  <si>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</si>
  <si>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</si>
  <si>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</si>
  <si>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</si>
  <si>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</si>
  <si>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</si>
  <si>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</si>
  <si>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</si>
  <si>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</si>
  <si>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</si>
  <si>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</si>
  <si>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</si>
  <si>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</si>
  <si>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</si>
  <si>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</si>
  <si>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</si>
  <si>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</si>
  <si>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</si>
  <si>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</si>
  <si>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</si>
  <si>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</si>
  <si>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</si>
  <si>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</si>
  <si>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</si>
  <si>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</si>
  <si>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</si>
  <si>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</si>
  <si>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</si>
  <si>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</si>
  <si>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</si>
  <si>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</si>
  <si>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</si>
  <si>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</si>
  <si>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</si>
  <si>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</si>
  <si>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</si>
  <si>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</si>
  <si>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</si>
  <si>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</si>
  <si>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</si>
  <si>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</si>
  <si>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</si>
  <si>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</si>
  <si>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</si>
  <si>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</si>
  <si>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</si>
  <si>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</si>
  <si>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</si>
  <si>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</si>
  <si>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</si>
  <si>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</si>
  <si>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</si>
  <si>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</si>
  <si>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</si>
  <si>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</si>
  <si>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</si>
  <si>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</si>
  <si>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</si>
  <si>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</si>
  <si>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</si>
  <si>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</si>
  <si>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</si>
  <si>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</si>
  <si>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</si>
  <si>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</si>
  <si>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</si>
  <si>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</si>
  <si>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</si>
  <si>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</si>
  <si>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</si>
  <si>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</si>
  <si>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</si>
  <si>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</si>
  <si>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</si>
  <si>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</si>
  <si>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</si>
  <si>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</si>
  <si>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</si>
  <si>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</si>
  <si>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</si>
  <si>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</si>
  <si>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</si>
  <si>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</si>
  <si>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</si>
  <si>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</si>
  <si>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</si>
  <si>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</si>
  <si>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</si>
  <si>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</si>
  <si>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</si>
  <si>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</si>
  <si>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</si>
  <si>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</si>
  <si>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</si>
  <si>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</si>
  <si>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</si>
  <si>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</si>
  <si>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</si>
  <si>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</si>
  <si>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</si>
  <si>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</si>
  <si>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</si>
  <si>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</si>
  <si>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</si>
  <si>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</si>
  <si>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</si>
  <si>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</si>
  <si>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</si>
  <si>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</si>
  <si>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</si>
  <si>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</si>
  <si>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</si>
  <si>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</si>
  <si>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</si>
  <si>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</si>
  <si>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</si>
  <si>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</si>
  <si>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</si>
  <si>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</si>
  <si>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</si>
  <si>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</si>
  <si>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</si>
  <si>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</si>
  <si>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</si>
  <si>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</si>
  <si>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</si>
  <si>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</si>
  <si>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</si>
  <si>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</si>
  <si>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</si>
  <si>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</si>
  <si>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</si>
  <si>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</si>
  <si>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</si>
  <si>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</si>
  <si>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</si>
  <si>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</si>
  <si>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</si>
  <si>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</si>
  <si>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</si>
  <si>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</si>
  <si>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</si>
  <si>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</si>
  <si>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</si>
  <si>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</si>
  <si>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</si>
  <si>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</si>
  <si>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</si>
  <si>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</si>
  <si>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</si>
  <si>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</si>
  <si>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</si>
  <si>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</si>
  <si>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</si>
  <si>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</si>
  <si>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</si>
  <si>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</si>
  <si>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</si>
  <si>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</si>
  <si>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</si>
  <si>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</si>
  <si>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</si>
  <si>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</si>
  <si>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</si>
  <si>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</si>
  <si>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</si>
  <si>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</si>
  <si>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</si>
  <si>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</si>
  <si>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</si>
  <si>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</si>
  <si>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</si>
  <si>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</si>
  <si>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</si>
  <si>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</si>
  <si>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</si>
  <si>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</si>
  <si>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</si>
  <si>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</si>
  <si>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</si>
  <si>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</si>
  <si>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</si>
  <si>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</si>
  <si>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</si>
  <si>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</si>
  <si>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</si>
  <si>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</si>
  <si>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</si>
  <si>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</si>
  <si>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</si>
  <si>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</si>
  <si>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</si>
  <si>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</si>
  <si>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</si>
  <si>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</si>
  <si>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</si>
  <si>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</si>
  <si>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</si>
  <si>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</si>
  <si>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</si>
  <si>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</si>
  <si>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</si>
  <si>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</si>
  <si>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</si>
  <si>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</si>
  <si>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</si>
  <si>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</si>
  <si>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</si>
  <si>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</si>
  <si>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</si>
  <si>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</si>
  <si>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</si>
  <si>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</si>
  <si>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</si>
  <si>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</si>
  <si>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</si>
  <si>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</si>
  <si>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</si>
  <si>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</si>
  <si>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</si>
  <si>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</si>
  <si>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</si>
  <si>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</si>
  <si>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</si>
  <si>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</si>
  <si>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</si>
  <si>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</si>
  <si>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</si>
  <si>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</si>
  <si>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</si>
  <si>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</si>
  <si>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</si>
  <si>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</si>
  <si>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</si>
  <si>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</si>
  <si>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</si>
  <si>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</si>
  <si>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</si>
  <si>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</si>
  <si>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</si>
  <si>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</si>
  <si>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</si>
  <si>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</si>
  <si>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</si>
  <si>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</si>
  <si>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</si>
  <si>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</si>
  <si>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</si>
  <si>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</si>
  <si>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</si>
  <si>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</si>
  <si>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</si>
  <si>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</si>
  <si>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</si>
  <si>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</si>
  <si>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</si>
  <si>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</si>
  <si>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</si>
  <si>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</si>
  <si>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</si>
  <si>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</si>
  <si>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</si>
  <si>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</si>
  <si>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</si>
  <si>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</si>
  <si>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</si>
  <si>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</si>
  <si>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</si>
  <si>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</si>
  <si>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</si>
  <si>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</si>
  <si>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</si>
  <si>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</si>
  <si>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</si>
  <si>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</si>
  <si>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</si>
  <si>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</si>
  <si>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</si>
  <si>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</si>
  <si>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</si>
  <si>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</si>
  <si>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</si>
  <si>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</si>
  <si>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</si>
  <si>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</si>
  <si>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</si>
  <si>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</si>
  <si>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</si>
  <si>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</si>
  <si>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</si>
  <si>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</si>
  <si>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</si>
  <si>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</si>
  <si>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</si>
  <si>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</si>
  <si>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</si>
  <si>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</si>
  <si>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</si>
  <si>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</si>
  <si>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</si>
  <si>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</si>
  <si>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</si>
  <si>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</si>
  <si>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</si>
  <si>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</si>
  <si>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</si>
  <si>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</si>
  <si>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</si>
  <si>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</si>
  <si>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</si>
  <si>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</si>
  <si>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</si>
  <si>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</si>
  <si>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</si>
  <si>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</si>
  <si>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</si>
  <si>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</si>
  <si>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</si>
  <si>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</si>
  <si>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</si>
  <si>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</si>
  <si>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</si>
  <si>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</si>
  <si>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</si>
  <si>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</si>
  <si>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</si>
  <si>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</si>
  <si>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</si>
  <si>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</si>
  <si>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</si>
  <si>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</si>
  <si>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</si>
  <si>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</si>
  <si>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</si>
  <si>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</si>
  <si>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</si>
  <si>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</si>
  <si>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</si>
  <si>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</si>
  <si>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</si>
  <si>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</si>
  <si>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</si>
  <si>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</si>
  <si>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</si>
  <si>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</si>
  <si>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</si>
  <si>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</si>
  <si>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</si>
  <si>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</si>
  <si>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</si>
  <si>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</si>
  <si>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</si>
  <si>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</si>
  <si>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</si>
  <si>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</si>
  <si>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</si>
  <si>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</si>
  <si>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</si>
  <si>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</si>
  <si>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</si>
  <si>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</si>
  <si>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</si>
  <si>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</si>
  <si>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</si>
  <si>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</si>
  <si>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</si>
  <si>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</si>
  <si>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</si>
  <si>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</si>
  <si>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</si>
  <si>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</si>
  <si>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</si>
  <si>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</si>
  <si>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</si>
  <si>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</si>
  <si>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</si>
  <si>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</si>
  <si>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</si>
  <si>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</si>
  <si>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</si>
  <si>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</si>
  <si>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</si>
  <si>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</si>
  <si>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</si>
  <si>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</si>
  <si>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</si>
  <si>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</si>
  <si>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</si>
  <si>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</si>
  <si>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</si>
  <si>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</si>
  <si>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</si>
  <si>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</si>
  <si>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</si>
  <si>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</si>
  <si>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</si>
  <si>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</si>
  <si>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</si>
  <si>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</si>
  <si>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</si>
  <si>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</si>
  <si>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</si>
  <si>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</si>
  <si>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</si>
  <si>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</si>
  <si>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</si>
  <si>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</si>
  <si>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</si>
  <si>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</si>
  <si>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</si>
  <si>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</si>
  <si>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</si>
  <si>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</si>
  <si>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</si>
  <si>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</si>
  <si>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</si>
  <si>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</si>
  <si>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</si>
  <si>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</si>
  <si>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</si>
  <si>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</si>
  <si>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</si>
  <si>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</si>
  <si>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</si>
  <si>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</si>
  <si>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</si>
  <si>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</si>
  <si>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</si>
  <si>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</si>
  <si>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</si>
  <si>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</si>
  <si>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</si>
  <si>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</si>
  <si>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</si>
  <si>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</si>
  <si>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</si>
  <si>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</si>
  <si>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</si>
  <si>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</si>
  <si>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</si>
  <si>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</si>
  <si>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</si>
  <si>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</si>
  <si>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</si>
  <si>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</si>
  <si>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</si>
  <si>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</si>
  <si>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</si>
  <si>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</si>
  <si>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</si>
  <si>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</si>
  <si>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</si>
  <si>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</si>
  <si>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</si>
  <si>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</si>
  <si>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</si>
  <si>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</si>
  <si>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</si>
  <si>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</si>
  <si>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</si>
  <si>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</si>
  <si>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</si>
  <si>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</si>
  <si>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</si>
  <si>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</si>
  <si>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</si>
  <si>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</si>
  <si>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</si>
  <si>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</si>
  <si>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</si>
  <si>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</si>
  <si>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</si>
  <si>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</si>
  <si>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</si>
  <si>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</si>
  <si>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</si>
  <si>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</si>
  <si>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</si>
  <si>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</si>
  <si>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</si>
  <si>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</si>
  <si>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</si>
  <si>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</si>
  <si>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</si>
  <si>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</si>
  <si>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</si>
  <si>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</si>
  <si>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</si>
  <si>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</si>
  <si>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</si>
  <si>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</si>
  <si>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</si>
  <si>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</si>
  <si>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</si>
  <si>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</si>
  <si>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</si>
  <si>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</si>
  <si>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</si>
  <si>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</si>
  <si>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</si>
  <si>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</si>
  <si>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</si>
  <si>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</si>
  <si>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</si>
  <si>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</si>
  <si>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</si>
  <si>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</si>
  <si>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</si>
  <si>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</si>
  <si>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</si>
  <si>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</si>
  <si>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</si>
  <si>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</si>
  <si>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</si>
  <si>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</si>
  <si>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</si>
  <si>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</si>
  <si>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</si>
  <si>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</si>
  <si>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</si>
  <si>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</si>
  <si>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</si>
  <si>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</si>
  <si>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</si>
  <si>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</si>
  <si>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</si>
  <si>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</si>
  <si>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</si>
  <si>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</si>
  <si>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</si>
  <si>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</si>
  <si>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</si>
  <si>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</si>
  <si>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</si>
  <si>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</si>
  <si>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</si>
  <si>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</si>
  <si>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</si>
  <si>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</si>
  <si>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</si>
  <si>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</si>
  <si>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</si>
  <si>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</si>
  <si>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</si>
  <si>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</si>
  <si>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</si>
  <si>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</si>
  <si>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</si>
  <si>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</si>
  <si>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</si>
  <si>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</si>
  <si>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</si>
  <si>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</si>
  <si>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</si>
  <si>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</si>
  <si>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</si>
  <si>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</si>
  <si>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</si>
  <si>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</si>
  <si>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</si>
  <si>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</si>
  <si>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</si>
  <si>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</si>
  <si>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</si>
  <si>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</si>
  <si>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</si>
  <si>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</si>
  <si>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</si>
  <si>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</si>
  <si>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</si>
  <si>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</si>
  <si>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</si>
  <si>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</si>
  <si>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</si>
  <si>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</si>
  <si>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</si>
  <si>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</si>
  <si>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</si>
  <si>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</si>
  <si>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</si>
  <si>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</si>
  <si>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</si>
  <si>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</si>
  <si>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</si>
  <si>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</si>
  <si>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</si>
  <si>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</si>
  <si>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</si>
  <si>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</si>
  <si>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</si>
  <si>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</si>
  <si>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</si>
  <si>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</si>
  <si>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</si>
  <si>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</si>
  <si>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</si>
  <si>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</si>
  <si>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</si>
  <si>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</si>
  <si>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</si>
  <si>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</si>
  <si>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</si>
  <si>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</si>
  <si>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</si>
  <si>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</si>
  <si>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</si>
  <si>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</si>
  <si>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</si>
  <si>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</si>
  <si>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</si>
  <si>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</si>
  <si>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</si>
  <si>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</si>
  <si>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</si>
  <si>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</si>
  <si>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</si>
  <si>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</si>
  <si>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</si>
  <si>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</si>
  <si>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</si>
  <si>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</si>
  <si>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</si>
  <si>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</si>
  <si>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</si>
  <si>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</si>
  <si>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</si>
  <si>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</si>
  <si>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</si>
  <si>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</si>
  <si>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</si>
  <si>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</si>
  <si>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</si>
  <si>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</si>
  <si>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</si>
  <si>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</si>
  <si>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</si>
  <si>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</si>
  <si>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</si>
  <si>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</si>
  <si>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</si>
  <si>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</si>
  <si>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</si>
  <si>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</si>
  <si>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</si>
  <si>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</si>
  <si>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</si>
  <si>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</si>
  <si>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</si>
  <si>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</si>
  <si>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</si>
  <si>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</si>
  <si>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</si>
  <si>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</si>
  <si>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</si>
  <si>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</si>
  <si>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</si>
  <si>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</si>
  <si>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</si>
  <si>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</si>
  <si>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</si>
  <si>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</si>
  <si>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</si>
  <si>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</si>
  <si>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</si>
  <si>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</si>
  <si>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</si>
  <si>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</si>
  <si>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</si>
  <si>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</si>
  <si>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</si>
  <si>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</si>
  <si>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</si>
  <si>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</si>
  <si>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</si>
  <si>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</si>
  <si>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</si>
  <si>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</si>
  <si>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</si>
  <si>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</si>
  <si>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</si>
  <si>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</si>
  <si>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</si>
  <si>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</si>
  <si>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</si>
  <si>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</si>
  <si>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</si>
  <si>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</si>
  <si>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</si>
  <si>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</si>
  <si>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</si>
  <si>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</si>
  <si>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</si>
  <si>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</si>
  <si>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</si>
  <si>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</si>
  <si>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</si>
  <si>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</si>
  <si>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</si>
  <si>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</si>
  <si>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</si>
  <si>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</si>
  <si>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</si>
  <si>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</si>
  <si>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</si>
  <si>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</si>
  <si>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</si>
  <si>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</si>
  <si>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</si>
  <si>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</si>
  <si>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</si>
  <si>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</si>
  <si>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</si>
  <si>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</si>
  <si>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</si>
  <si>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</si>
  <si>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</si>
  <si>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</si>
  <si>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</si>
  <si>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</si>
  <si>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</si>
  <si>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</si>
  <si>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</si>
  <si>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</si>
  <si>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</si>
  <si>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</si>
  <si>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</si>
  <si>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</si>
  <si>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</si>
  <si>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</si>
  <si>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</si>
  <si>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</si>
  <si>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</si>
  <si>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</si>
  <si>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</si>
  <si>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</si>
  <si>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</si>
  <si>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</si>
  <si>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</si>
  <si>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</si>
  <si>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</si>
  <si>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</si>
  <si>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</si>
  <si>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</si>
  <si>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</si>
  <si>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</si>
  <si>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</si>
  <si>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</si>
  <si>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</si>
  <si>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</si>
  <si>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</si>
  <si>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</si>
  <si>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</si>
  <si>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</si>
  <si>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</si>
  <si>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</si>
  <si>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</si>
  <si>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</si>
  <si>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</si>
  <si>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</si>
  <si>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</si>
  <si>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</si>
  <si>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</si>
  <si>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</si>
  <si>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</si>
  <si>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</si>
  <si>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</si>
  <si>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</si>
  <si>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</si>
  <si>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</si>
  <si>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</si>
  <si>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</si>
  <si>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</si>
  <si>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</si>
  <si>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</si>
  <si>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</si>
  <si>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</si>
  <si>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</si>
  <si>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</si>
  <si>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</si>
  <si>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</si>
  <si>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</si>
  <si>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</si>
  <si>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</si>
  <si>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</si>
  <si>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</si>
  <si>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</si>
  <si>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</si>
  <si>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</si>
  <si>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</si>
  <si>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</si>
  <si>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</si>
  <si>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</si>
  <si>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</si>
  <si>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</si>
  <si>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</si>
  <si>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</si>
  <si>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</si>
  <si>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</si>
  <si>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</si>
  <si>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</si>
  <si>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</si>
  <si>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</si>
  <si>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</si>
  <si>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</si>
  <si>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</si>
  <si>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</si>
  <si>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</si>
  <si>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</si>
  <si>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</si>
  <si>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</si>
  <si>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</si>
  <si>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</si>
  <si>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</si>
  <si>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</si>
  <si>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</si>
  <si>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</si>
  <si>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</si>
  <si>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</si>
  <si>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</si>
  <si>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</si>
  <si>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</si>
  <si>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</si>
  <si>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</si>
  <si>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</si>
  <si>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</si>
  <si>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</si>
  <si>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</si>
  <si>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</si>
  <si>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</si>
  <si>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</si>
  <si>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</si>
  <si>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</si>
  <si>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</si>
  <si>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</si>
  <si>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</si>
  <si>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</si>
  <si>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</si>
  <si>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</si>
  <si>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</si>
  <si>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</si>
  <si>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</si>
  <si>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</si>
  <si>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</si>
  <si>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</si>
  <si>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</si>
  <si>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</si>
  <si>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</si>
  <si>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</si>
  <si>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</si>
  <si>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</si>
  <si>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</si>
  <si>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</si>
  <si>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</si>
  <si>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</si>
  <si>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</si>
  <si>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</si>
  <si>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</si>
  <si>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</si>
  <si>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</si>
  <si>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</si>
  <si>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</si>
  <si>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</si>
  <si>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</si>
  <si>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</si>
  <si>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</si>
  <si>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</si>
  <si>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</si>
  <si>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</si>
  <si>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</si>
  <si>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</si>
  <si>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</si>
  <si>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</si>
  <si>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</si>
  <si>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</si>
  <si>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</si>
  <si>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</si>
  <si>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</si>
  <si>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</si>
  <si>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</si>
  <si>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</si>
  <si>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</si>
  <si>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</si>
  <si>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</si>
  <si>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</si>
  <si>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</si>
  <si>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</si>
  <si>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</si>
  <si>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</si>
  <si>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</si>
  <si>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</si>
  <si>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</si>
  <si>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</si>
  <si>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</si>
  <si>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</si>
  <si>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</si>
  <si>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</si>
  <si>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</si>
  <si>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</si>
  <si>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</si>
  <si>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</si>
  <si>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</si>
  <si>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</si>
  <si>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</si>
  <si>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</si>
  <si>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</si>
  <si>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</si>
  <si>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</si>
  <si>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</si>
  <si>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</si>
  <si>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</si>
  <si>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</si>
  <si>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</si>
  <si>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</si>
  <si>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</si>
  <si>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</si>
  <si>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</si>
  <si>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</si>
  <si>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</si>
  <si>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</si>
  <si>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</si>
  <si>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</si>
  <si>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</si>
  <si>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</si>
  <si>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</si>
  <si>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</si>
  <si>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</si>
  <si>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</si>
  <si>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</si>
  <si>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</si>
  <si>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</si>
  <si>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</si>
  <si>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</si>
  <si>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</si>
  <si>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</si>
  <si>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</si>
  <si>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</si>
  <si>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</si>
  <si>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</si>
  <si>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</si>
  <si>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</si>
  <si>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</si>
  <si>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</si>
  <si>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</si>
  <si>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</si>
  <si>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</si>
  <si>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</si>
  <si>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</si>
  <si>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</si>
  <si>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</si>
  <si>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</si>
  <si>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</si>
  <si>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</si>
  <si>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</si>
  <si>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</si>
  <si>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</si>
  <si>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</si>
  <si>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</si>
  <si>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</si>
  <si>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</si>
  <si>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</si>
  <si>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</si>
  <si>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</si>
  <si>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</si>
  <si>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</si>
  <si>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</si>
  <si>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</si>
  <si>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</si>
  <si>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</si>
  <si>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</si>
  <si>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</si>
  <si>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</si>
  <si>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</si>
  <si>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</si>
  <si>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</si>
  <si>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</si>
  <si>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</si>
  <si>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</si>
  <si>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</si>
  <si>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</si>
  <si>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</si>
  <si>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</si>
  <si>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</si>
  <si>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</si>
  <si>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</si>
  <si>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</si>
  <si>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</si>
  <si>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</si>
  <si>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</si>
  <si>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</si>
  <si>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</si>
  <si>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</si>
  <si>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</si>
  <si>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</si>
  <si>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</si>
  <si>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</si>
  <si>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</si>
  <si>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</si>
  <si>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</si>
  <si>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</si>
  <si>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</si>
  <si>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</si>
  <si>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</si>
  <si>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</si>
  <si>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</si>
  <si>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</si>
  <si>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</si>
  <si>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</si>
  <si>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</si>
  <si>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</si>
  <si>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</si>
  <si>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</si>
  <si>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</si>
  <si>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</si>
  <si>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</si>
  <si>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</si>
  <si>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</si>
  <si>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</si>
  <si>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</si>
  <si>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</si>
  <si>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</si>
  <si>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</si>
  <si>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</si>
  <si>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</si>
  <si>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</si>
  <si>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</si>
  <si>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</si>
  <si>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</si>
  <si>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</si>
  <si>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</si>
  <si>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</si>
  <si>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</si>
  <si>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</si>
  <si>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</si>
  <si>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</si>
  <si>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</si>
  <si>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</si>
  <si>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</si>
  <si>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</si>
  <si>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</si>
  <si>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</si>
  <si>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</si>
  <si>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</si>
  <si>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</si>
  <si>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</si>
  <si>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</si>
  <si>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</si>
  <si>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</si>
  <si>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</si>
  <si>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</si>
  <si>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</si>
  <si>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</si>
  <si>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</si>
  <si>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</si>
  <si>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</si>
  <si>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</si>
  <si>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</si>
  <si>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</si>
  <si>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</si>
  <si>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</si>
  <si>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</si>
  <si>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</si>
  <si>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</si>
  <si>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</si>
  <si>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</si>
  <si>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</si>
  <si>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</si>
  <si>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</si>
  <si>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</si>
  <si>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</si>
  <si>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</si>
  <si>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</si>
  <si>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</si>
  <si>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</si>
  <si>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</si>
  <si>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</si>
  <si>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</si>
  <si>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</si>
  <si>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</si>
  <si>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</si>
  <si>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</si>
  <si>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</si>
  <si>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</si>
  <si>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</si>
  <si>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</si>
  <si>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</si>
  <si>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</si>
  <si>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</si>
  <si>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</si>
  <si>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</si>
  <si>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</si>
  <si>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</si>
  <si>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</si>
  <si>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</si>
  <si>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</si>
  <si>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</si>
  <si>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</si>
  <si>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</si>
  <si>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</si>
  <si>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</si>
  <si>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</si>
  <si>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</si>
  <si>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</si>
  <si>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</si>
  <si>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</si>
  <si>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</si>
  <si>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</si>
  <si>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</si>
  <si>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</si>
  <si>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</si>
  <si>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</si>
  <si>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</si>
  <si>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</si>
  <si>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</si>
  <si>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</si>
  <si>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</si>
  <si>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</si>
  <si>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</si>
  <si>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</si>
  <si>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</si>
  <si>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</si>
  <si>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</si>
  <si>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</si>
  <si>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</si>
  <si>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</si>
  <si>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</si>
  <si>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</si>
  <si>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</si>
  <si>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</si>
  <si>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</si>
  <si>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</si>
  <si>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</si>
  <si>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</si>
  <si>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</si>
  <si>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</si>
  <si>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</si>
  <si>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</si>
  <si>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</si>
  <si>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</si>
  <si>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</si>
  <si>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</si>
  <si>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</si>
  <si>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</si>
  <si>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</si>
  <si>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</si>
  <si>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</si>
  <si>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</si>
  <si>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</si>
  <si>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</si>
  <si>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</si>
  <si>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</si>
  <si>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</si>
  <si>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</si>
  <si>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</si>
  <si>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</si>
  <si>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</si>
  <si>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</si>
  <si>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</si>
  <si>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</si>
  <si>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</si>
  <si>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</si>
  <si>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</si>
  <si>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</si>
  <si>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</si>
  <si>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</si>
  <si>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</si>
  <si>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</si>
  <si>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</si>
  <si>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</si>
  <si>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</si>
  <si>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</si>
  <si>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</si>
  <si>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</si>
  <si>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</si>
  <si>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</si>
  <si>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</si>
  <si>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</si>
  <si>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</si>
  <si>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</si>
  <si>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</si>
  <si>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</si>
  <si>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</si>
  <si>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</si>
  <si>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</si>
  <si>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</si>
  <si>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</si>
  <si>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</si>
  <si>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</si>
  <si>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</si>
  <si>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</si>
  <si>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</si>
  <si>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</si>
  <si>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</si>
  <si>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</si>
  <si>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</si>
  <si>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</si>
  <si>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</si>
  <si>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</si>
  <si>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</si>
  <si>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</si>
  <si>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</si>
  <si>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</si>
  <si>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</si>
  <si>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</si>
  <si>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</si>
  <si>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</si>
  <si>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</si>
  <si>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</si>
  <si>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</si>
  <si>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</si>
  <si>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</si>
  <si>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</si>
  <si>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</si>
  <si>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</si>
  <si>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</si>
  <si>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</si>
  <si>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</si>
  <si>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</si>
  <si>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</si>
  <si>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</si>
  <si>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</si>
  <si>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</si>
  <si>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</si>
  <si>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</si>
  <si>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</si>
  <si>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</si>
  <si>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</si>
  <si>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</si>
  <si>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</si>
  <si>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</si>
  <si>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</si>
  <si>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</si>
  <si>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</si>
  <si>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</si>
  <si>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</si>
  <si>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</si>
  <si>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</si>
  <si>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</si>
  <si>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</si>
  <si>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</si>
  <si>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</si>
  <si>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</si>
  <si>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</si>
  <si>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</si>
  <si>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</si>
  <si>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</si>
  <si>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</si>
  <si>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</si>
  <si>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</si>
  <si>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</si>
  <si>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</si>
  <si>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</si>
  <si>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</si>
  <si>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</si>
  <si>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</si>
  <si>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</si>
  <si>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</si>
  <si>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</si>
  <si>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</si>
  <si>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</si>
  <si>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</si>
  <si>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</si>
  <si>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</si>
  <si>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</si>
  <si>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</si>
  <si>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</si>
  <si>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</si>
  <si>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</si>
  <si>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</si>
  <si>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</si>
  <si>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</si>
  <si>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</si>
  <si>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</si>
  <si>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</si>
  <si>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</si>
  <si>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</si>
  <si>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</si>
  <si>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</si>
  <si>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</si>
  <si>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</si>
  <si>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</si>
  <si>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</si>
  <si>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</si>
  <si>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</si>
  <si>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</si>
  <si>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</si>
  <si>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</si>
  <si>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</si>
  <si>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</si>
  <si>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</si>
  <si>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</si>
  <si>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</si>
  <si>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</si>
  <si>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</si>
  <si>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</si>
  <si>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</si>
  <si>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</si>
  <si>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</si>
  <si>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</si>
  <si>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</si>
  <si>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</si>
  <si>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</si>
  <si>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</si>
  <si>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</si>
  <si>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</si>
  <si>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</si>
  <si>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</si>
  <si>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</si>
  <si>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</si>
  <si>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</si>
  <si>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</si>
  <si>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</si>
  <si>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</si>
  <si>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</si>
  <si>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</si>
  <si>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</si>
  <si>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</si>
  <si>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</si>
  <si>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</si>
  <si>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</si>
  <si>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</si>
  <si>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</si>
  <si>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</si>
  <si>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</si>
  <si>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</si>
  <si>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</si>
  <si>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</si>
  <si>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</si>
  <si>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</si>
  <si>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</si>
  <si>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</si>
  <si>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</si>
  <si>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</si>
  <si>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</si>
  <si>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</si>
  <si>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</si>
  <si>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</si>
  <si>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</si>
  <si>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</si>
  <si>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</si>
  <si>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</si>
  <si>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</si>
  <si>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</si>
  <si>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</si>
  <si>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</si>
  <si>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</si>
  <si>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</si>
  <si>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</si>
  <si>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</si>
  <si>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</si>
  <si>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</si>
  <si>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</si>
  <si>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</si>
  <si>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</si>
  <si>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</si>
  <si>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</si>
  <si>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</si>
  <si>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</si>
  <si>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</si>
  <si>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</si>
  <si>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</si>
  <si>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</si>
  <si>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</si>
  <si>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</si>
  <si>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</si>
  <si>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</si>
  <si>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</si>
  <si>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</si>
  <si>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</si>
  <si>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</si>
  <si>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</si>
  <si>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</si>
  <si>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</si>
  <si>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</si>
  <si>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</si>
  <si>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</si>
  <si>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</si>
  <si>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</si>
  <si>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</si>
  <si>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</si>
  <si>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</si>
  <si>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</si>
  <si>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</si>
  <si>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</si>
  <si>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</si>
  <si>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</si>
  <si>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</si>
  <si>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</si>
  <si>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</si>
  <si>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</si>
  <si>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</si>
  <si>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</si>
  <si>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</si>
  <si>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</si>
  <si>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</si>
  <si>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</si>
  <si>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</si>
  <si>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</si>
  <si>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</si>
  <si>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</si>
  <si>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</si>
  <si>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</si>
  <si>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</si>
  <si>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</si>
  <si>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</si>
  <si>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</si>
  <si>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</si>
  <si>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</si>
  <si>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</si>
  <si>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</si>
  <si>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</si>
  <si>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</si>
  <si>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</si>
  <si>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</si>
  <si>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</si>
  <si>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</si>
  <si>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</si>
  <si>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</si>
  <si>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</si>
  <si>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</si>
  <si>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</si>
  <si>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</si>
  <si>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</si>
  <si>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</si>
  <si>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</si>
  <si>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</si>
  <si>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</si>
  <si>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</si>
  <si>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</si>
  <si>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</si>
  <si>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</si>
  <si>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</si>
  <si>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</si>
  <si>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</si>
  <si>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</si>
  <si>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</si>
  <si>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</si>
  <si>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</si>
  <si>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</si>
  <si>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</si>
  <si>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</si>
  <si>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</si>
  <si>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</si>
  <si>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</si>
  <si>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</si>
  <si>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</si>
  <si>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</si>
  <si>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</si>
  <si>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</si>
  <si>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</si>
  <si>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</si>
  <si>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</si>
  <si>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</si>
  <si>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</si>
  <si>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</si>
  <si>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</si>
  <si>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</si>
  <si>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</si>
  <si>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</si>
  <si>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</si>
  <si>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</si>
  <si>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</si>
  <si>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</si>
  <si>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</si>
  <si>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</si>
  <si>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</si>
  <si>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</si>
  <si>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</si>
  <si>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</si>
  <si>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</si>
  <si>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</si>
  <si>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</si>
  <si>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</si>
  <si>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</si>
  <si>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</si>
  <si>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</si>
  <si>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</si>
  <si>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</si>
  <si>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</si>
  <si>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</si>
  <si>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</si>
  <si>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</si>
  <si>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</si>
  <si>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</si>
  <si>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</si>
  <si>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</si>
  <si>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</si>
  <si>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</si>
  <si>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</si>
  <si>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</si>
  <si>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</si>
  <si>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</si>
  <si>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</si>
  <si>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</si>
  <si>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</si>
  <si>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</si>
  <si>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</si>
  <si>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</si>
  <si>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</si>
  <si>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</si>
  <si>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</si>
  <si>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</si>
  <si>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</si>
  <si>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</si>
  <si>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</si>
  <si>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</si>
  <si>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</si>
  <si>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</si>
  <si>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</si>
  <si>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</si>
  <si>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</si>
  <si>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</si>
  <si>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</si>
  <si>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</si>
  <si>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</si>
  <si>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</si>
  <si>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</si>
  <si>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</si>
  <si>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</si>
  <si>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</si>
  <si>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</si>
  <si>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</si>
  <si>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</si>
  <si>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</si>
  <si>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</si>
  <si>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</si>
  <si>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</si>
  <si>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</si>
  <si>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</si>
  <si>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</si>
  <si>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</si>
  <si>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</si>
  <si>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</si>
  <si>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</si>
  <si>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</si>
  <si>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</si>
  <si>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</si>
  <si>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</si>
  <si>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</si>
  <si>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</si>
  <si>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</si>
  <si>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</si>
  <si>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</si>
  <si>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</si>
  <si>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</si>
  <si>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</si>
  <si>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</si>
  <si>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</si>
  <si>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</si>
  <si>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</si>
  <si>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</si>
  <si>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</si>
  <si>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</si>
  <si>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</si>
  <si>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</si>
  <si>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</si>
  <si>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</si>
  <si>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</si>
  <si>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</si>
  <si>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</si>
  <si>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</si>
  <si>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</si>
  <si>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</si>
  <si>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</si>
  <si>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</si>
  <si>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</si>
  <si>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</si>
  <si>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</si>
  <si>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</si>
  <si>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</si>
  <si>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</si>
  <si>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</si>
  <si>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</si>
  <si>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</si>
  <si>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</si>
  <si>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</si>
  <si>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</si>
  <si>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</si>
  <si>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</si>
  <si>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</si>
  <si>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</si>
  <si>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</si>
  <si>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</si>
  <si>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</si>
  <si>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</si>
  <si>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</si>
  <si>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</si>
  <si>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</si>
  <si>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</si>
  <si>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</si>
  <si>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</si>
  <si>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</si>
  <si>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</si>
  <si>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</si>
  <si>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</si>
  <si>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</si>
  <si>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</si>
  <si>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</si>
  <si>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</si>
  <si>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</si>
  <si>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</si>
  <si>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</si>
  <si>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</si>
  <si>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</si>
  <si>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</si>
  <si>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</si>
  <si>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</si>
  <si>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</si>
  <si>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</si>
  <si>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</si>
  <si>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</si>
  <si>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</si>
  <si>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</si>
  <si>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</si>
  <si>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</si>
  <si>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</si>
  <si>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</si>
  <si>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</si>
  <si>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</si>
  <si>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</si>
  <si>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</si>
  <si>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</si>
  <si>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</si>
  <si>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</si>
  <si>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</si>
  <si>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</si>
  <si>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</si>
  <si>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</si>
  <si>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</si>
  <si>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</si>
  <si>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</si>
  <si>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</si>
  <si>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</si>
  <si>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</si>
  <si>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</si>
  <si>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</si>
  <si>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</si>
  <si>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</si>
  <si>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</si>
  <si>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</si>
  <si>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</si>
  <si>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</si>
  <si>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</si>
  <si>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</si>
  <si>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</si>
  <si>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</si>
  <si>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</si>
  <si>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</si>
  <si>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</si>
  <si>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</si>
  <si>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</si>
  <si>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</si>
  <si>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</si>
  <si>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</si>
  <si>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</si>
  <si>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</si>
  <si>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</si>
  <si>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</si>
  <si>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</si>
  <si>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</si>
  <si>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</si>
  <si>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</si>
  <si>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</si>
  <si>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</si>
  <si>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</si>
  <si>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</si>
  <si>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</si>
  <si>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</si>
  <si>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</si>
  <si>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</si>
  <si>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</si>
  <si>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</si>
  <si>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</si>
  <si>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</si>
  <si>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</si>
  <si>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</si>
  <si>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</si>
  <si>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</si>
  <si>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</si>
  <si>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</si>
  <si>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</si>
  <si>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</si>
  <si>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</si>
  <si>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</si>
  <si>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</si>
  <si>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</si>
  <si>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</si>
  <si>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</si>
  <si>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</si>
  <si>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</si>
  <si>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</si>
  <si>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</si>
  <si>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</si>
  <si>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</si>
  <si>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</si>
  <si>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</si>
  <si>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</si>
  <si>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</si>
  <si>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</si>
  <si>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</si>
  <si>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</si>
  <si>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</si>
  <si>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</si>
  <si>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</si>
  <si>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</si>
  <si>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</si>
  <si>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</si>
  <si>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</si>
  <si>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</si>
  <si>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</si>
  <si>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</si>
  <si>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</si>
  <si>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</si>
  <si>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</si>
  <si>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</si>
  <si>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</si>
  <si>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</si>
  <si>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</si>
  <si>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</si>
  <si>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</si>
  <si>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</si>
  <si>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</si>
  <si>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</si>
  <si>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</si>
  <si>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</si>
  <si>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</si>
  <si>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</si>
  <si>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</si>
  <si>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</si>
  <si>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</si>
  <si>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</si>
  <si>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</si>
  <si>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</si>
  <si>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</si>
  <si>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</si>
  <si>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</si>
  <si>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</si>
  <si>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</si>
  <si>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</si>
  <si>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</si>
  <si>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</si>
  <si>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</si>
  <si>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</si>
  <si>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</si>
  <si>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</si>
  <si>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</si>
  <si>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</si>
  <si>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</si>
  <si>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</si>
  <si>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</si>
  <si>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</si>
  <si>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</si>
  <si>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</si>
  <si>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</si>
  <si>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</si>
  <si>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</si>
  <si>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</si>
  <si>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</si>
  <si>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</si>
  <si>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</si>
  <si>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</si>
  <si>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</si>
  <si>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</si>
  <si>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</si>
  <si>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</si>
  <si>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</si>
  <si>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</si>
  <si>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</si>
  <si>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</si>
  <si>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</si>
  <si>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</si>
  <si>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</si>
  <si>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</si>
  <si>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</si>
  <si>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</si>
  <si>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</si>
  <si>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</si>
  <si>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</si>
  <si>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</si>
  <si>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</si>
  <si>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</si>
  <si>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</si>
  <si>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</si>
  <si>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</si>
  <si>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</si>
  <si>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</si>
  <si>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</si>
  <si>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</si>
  <si>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</si>
  <si>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</si>
  <si>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</si>
  <si>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</si>
  <si>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</si>
  <si>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</si>
  <si>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</si>
  <si>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</si>
  <si>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</si>
  <si>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</si>
  <si>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</si>
  <si>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</si>
  <si>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</si>
  <si>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</si>
  <si>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</si>
  <si>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</si>
  <si>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</si>
  <si>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</si>
  <si>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</si>
  <si>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</si>
  <si>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</si>
  <si>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</si>
  <si>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</si>
  <si>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</si>
  <si>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</si>
  <si>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</si>
  <si>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</si>
  <si>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</si>
  <si>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</si>
  <si>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</si>
  <si>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</si>
  <si>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</si>
  <si>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</si>
  <si>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</si>
  <si>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</si>
  <si>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</si>
  <si>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</si>
  <si>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</si>
  <si>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</si>
  <si>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</si>
  <si>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</si>
  <si>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</si>
  <si>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</si>
  <si>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</si>
  <si>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</si>
  <si>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</si>
  <si>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</si>
  <si>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</si>
  <si>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</si>
  <si>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</si>
  <si>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</si>
  <si>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</si>
  <si>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</si>
  <si>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</si>
  <si>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</si>
  <si>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</si>
  <si>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</si>
  <si>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</si>
  <si>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</si>
  <si>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</si>
  <si>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</si>
  <si>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</si>
  <si>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</si>
  <si>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</si>
  <si>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</si>
  <si>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</si>
  <si>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</si>
  <si>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</si>
  <si>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</si>
  <si>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</si>
  <si>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</si>
  <si>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</si>
  <si>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</si>
  <si>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</si>
  <si>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</si>
  <si>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</si>
  <si>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</si>
  <si>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</si>
  <si>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</si>
  <si>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</si>
  <si>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</si>
  <si>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</si>
  <si>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</si>
  <si>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</si>
  <si>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</si>
  <si>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</si>
  <si>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</si>
  <si>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</si>
  <si>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</si>
  <si>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</si>
  <si>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</si>
  <si>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</si>
  <si>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</si>
  <si>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</si>
  <si>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</si>
  <si>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</si>
  <si>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</si>
  <si>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</si>
  <si>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</si>
  <si>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</si>
  <si>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</si>
  <si>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</si>
  <si>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</si>
  <si>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</si>
  <si>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</si>
  <si>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</si>
  <si>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</si>
  <si>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</si>
  <si>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</si>
  <si>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</si>
  <si>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</si>
  <si>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</si>
  <si>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</si>
  <si>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</si>
  <si>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</si>
  <si>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</si>
  <si>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</si>
  <si>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</si>
  <si>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</si>
  <si>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</si>
  <si>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</si>
  <si>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</si>
  <si>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</si>
  <si>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</si>
  <si>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</si>
  <si>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</si>
  <si>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</si>
  <si>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</si>
  <si>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</si>
  <si>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</si>
  <si>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</si>
  <si>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</si>
  <si>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</si>
  <si>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</si>
  <si>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</si>
  <si>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</si>
  <si>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</si>
  <si>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</si>
  <si>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</si>
  <si>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</si>
  <si>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</si>
  <si>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</si>
  <si>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</si>
  <si>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</si>
  <si>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</si>
  <si>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</si>
  <si>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</si>
  <si>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</si>
  <si>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</si>
  <si>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</si>
  <si>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</si>
  <si>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</si>
  <si>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</si>
  <si>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</si>
  <si>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</si>
  <si>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</si>
  <si>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</si>
  <si>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</si>
  <si>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</si>
  <si>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</si>
  <si>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</si>
  <si>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</si>
  <si>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</si>
  <si>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</si>
  <si>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</si>
  <si>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</si>
  <si>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</si>
  <si>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</si>
  <si>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</si>
  <si>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</si>
  <si>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</si>
  <si>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</si>
  <si>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</si>
  <si>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</si>
  <si>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</si>
  <si>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</si>
  <si>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</si>
  <si>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</si>
  <si>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</si>
  <si>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</si>
  <si>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</si>
  <si>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</si>
  <si>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</si>
  <si>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</si>
  <si>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</si>
  <si>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</si>
  <si>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</si>
  <si>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</si>
  <si>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</si>
  <si>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</si>
  <si>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</si>
  <si>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</si>
  <si>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</si>
  <si>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</si>
  <si>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</si>
  <si>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</si>
  <si>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</si>
  <si>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</si>
  <si>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</si>
  <si>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</si>
  <si>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</si>
  <si>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</si>
  <si>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</si>
  <si>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</si>
  <si>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</si>
  <si>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</si>
  <si>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</si>
  <si>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</si>
  <si>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</si>
  <si>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</si>
  <si>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</si>
  <si>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</si>
  <si>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</si>
  <si>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</si>
  <si>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</si>
  <si>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</si>
  <si>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</si>
  <si>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</si>
  <si>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</si>
  <si>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</si>
  <si>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</si>
  <si>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</si>
  <si>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</si>
  <si>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</si>
  <si>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</si>
  <si>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</si>
  <si>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</si>
  <si>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</si>
  <si>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</si>
  <si>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</si>
  <si>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</si>
  <si>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</si>
  <si>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</si>
  <si>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</si>
  <si>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</si>
  <si>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</si>
  <si>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</si>
  <si>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</si>
  <si>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</si>
  <si>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</si>
  <si>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</si>
  <si>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</si>
  <si>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</si>
  <si>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</si>
  <si>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</si>
  <si>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</si>
  <si>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</si>
  <si>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</si>
  <si>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</si>
  <si>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</si>
  <si>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</si>
  <si>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</si>
  <si>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</si>
  <si>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</si>
  <si>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</si>
  <si>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</si>
  <si>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</si>
  <si>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</si>
  <si>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</si>
  <si>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</si>
  <si>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</si>
  <si>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</si>
  <si>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</si>
  <si>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</si>
  <si>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</si>
  <si>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</si>
  <si>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</si>
  <si>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</si>
  <si>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</si>
  <si>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</si>
  <si>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</si>
  <si>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</si>
  <si>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</si>
  <si>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</si>
  <si>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</si>
  <si>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</si>
  <si>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</si>
  <si>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</si>
  <si>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</si>
  <si>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</si>
  <si>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</si>
  <si>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</si>
  <si>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</si>
  <si>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</si>
  <si>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</si>
  <si>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</si>
  <si>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</si>
  <si>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</si>
  <si>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</si>
  <si>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</si>
  <si>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</si>
  <si>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</si>
  <si>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</si>
  <si>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</si>
  <si>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</si>
  <si>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</si>
  <si>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</si>
  <si>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</si>
  <si>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</si>
  <si>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</si>
  <si>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</si>
  <si>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</si>
  <si>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</si>
  <si>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</si>
  <si>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</si>
  <si>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</si>
  <si>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</si>
  <si>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</si>
  <si>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</si>
  <si>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</si>
  <si>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</si>
  <si>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</si>
  <si>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</si>
  <si>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</si>
  <si>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</si>
  <si>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</si>
  <si>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</si>
  <si>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</si>
  <si>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</si>
  <si>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</si>
  <si>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</si>
  <si>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</si>
  <si>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</si>
  <si>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</si>
  <si>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</si>
  <si>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</si>
  <si>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</si>
  <si>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</si>
  <si>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</si>
  <si>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</si>
  <si>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</si>
  <si>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</si>
  <si>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</si>
  <si>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</si>
  <si>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</si>
  <si>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</si>
  <si>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</si>
  <si>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</si>
  <si>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</si>
  <si>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</si>
  <si>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</si>
  <si>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</si>
  <si>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</si>
  <si>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</si>
  <si>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</si>
  <si>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</si>
  <si>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</si>
  <si>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</si>
  <si>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</si>
  <si>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</si>
  <si>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</si>
  <si>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</si>
  <si>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</si>
  <si>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</si>
  <si>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</si>
  <si>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</si>
  <si>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</si>
  <si>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</si>
  <si>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</si>
  <si>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</si>
  <si>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</si>
  <si>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</si>
  <si>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</si>
  <si>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</si>
  <si>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</si>
  <si>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</si>
  <si>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</si>
  <si>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</si>
  <si>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</si>
  <si>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</si>
  <si>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</si>
  <si>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</si>
  <si>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</si>
  <si>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</si>
  <si>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</si>
  <si>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</si>
  <si>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</si>
  <si>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</si>
  <si>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</si>
  <si>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</si>
  <si>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</si>
  <si>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</si>
  <si>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</si>
  <si>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</si>
  <si>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</si>
  <si>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</si>
  <si>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</si>
  <si>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</si>
  <si>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</si>
  <si>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</si>
  <si>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</si>
  <si>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</si>
  <si>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</si>
  <si>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</si>
  <si>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</si>
  <si>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</si>
  <si>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</si>
  <si>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</si>
  <si>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</si>
  <si>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</si>
  <si>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</si>
  <si>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</si>
  <si>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</si>
  <si>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</si>
  <si>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</si>
  <si>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</si>
  <si>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</si>
  <si>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</si>
  <si>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</si>
  <si>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</si>
  <si>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</si>
  <si>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</si>
  <si>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</si>
  <si>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</si>
  <si>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</si>
  <si>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</si>
  <si>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</si>
  <si>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</si>
  <si>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</si>
  <si>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</si>
  <si>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</si>
  <si>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</si>
  <si>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</si>
  <si>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</si>
  <si>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</si>
  <si>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</si>
  <si>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</si>
  <si>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</si>
  <si>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</si>
  <si>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</si>
  <si>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</si>
  <si>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</si>
  <si>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</si>
  <si>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</si>
  <si>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</si>
  <si>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</si>
  <si>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</si>
  <si>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</si>
  <si>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</si>
  <si>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</si>
  <si>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</si>
  <si>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</si>
  <si>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</si>
  <si>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</si>
  <si>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</si>
  <si>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</si>
  <si>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</si>
  <si>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</si>
  <si>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</si>
  <si>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</si>
  <si>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</si>
  <si>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</si>
  <si>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</si>
  <si>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</si>
  <si>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</si>
  <si>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</si>
  <si>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</si>
  <si>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</si>
  <si>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</si>
  <si>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</si>
  <si>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</si>
  <si>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</si>
  <si>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</si>
  <si>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</si>
  <si>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</si>
  <si>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</si>
  <si>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</si>
  <si>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</si>
  <si>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</si>
  <si>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</si>
  <si>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</si>
  <si>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</si>
  <si>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</si>
  <si>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</si>
  <si>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</si>
  <si>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</si>
  <si>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</si>
  <si>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</si>
  <si>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</si>
  <si>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</si>
  <si>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</si>
  <si>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</si>
  <si>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</si>
  <si>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</si>
  <si>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</si>
  <si>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</si>
  <si>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</si>
  <si>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</si>
  <si>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</si>
  <si>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</si>
  <si>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</si>
  <si>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</si>
  <si>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</si>
  <si>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</si>
  <si>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</si>
  <si>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</si>
  <si>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</si>
  <si>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</si>
  <si>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</si>
  <si>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</si>
  <si>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</si>
  <si>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</si>
  <si>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</si>
  <si>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</si>
  <si>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</si>
  <si>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</si>
  <si>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</si>
  <si>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</si>
  <si>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</si>
  <si>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</si>
  <si>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</si>
  <si>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</si>
  <si>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</si>
  <si>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</si>
  <si>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</si>
  <si>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</si>
  <si>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</si>
  <si>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</si>
  <si>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</si>
  <si>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</si>
  <si>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</si>
  <si>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</si>
  <si>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</si>
  <si>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</si>
  <si>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</si>
  <si>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</si>
  <si>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</si>
  <si>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</si>
  <si>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</si>
  <si>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</si>
  <si>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</si>
  <si>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</si>
  <si>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</si>
  <si>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</si>
  <si>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</si>
  <si>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</si>
  <si>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</si>
  <si>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</si>
  <si>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</si>
  <si>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</si>
  <si>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</si>
  <si>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</si>
  <si>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</si>
  <si>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</si>
  <si>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</si>
  <si>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</si>
  <si>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</si>
  <si>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</si>
  <si>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</si>
  <si>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</si>
  <si>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</si>
  <si>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</si>
  <si>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</si>
  <si>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</si>
  <si>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</si>
  <si>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</si>
  <si>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</si>
  <si>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</si>
  <si>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</si>
  <si>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</si>
  <si>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</si>
  <si>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</si>
  <si>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</si>
  <si>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</si>
  <si>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</si>
  <si>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</si>
  <si>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</si>
  <si>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</si>
  <si>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</si>
  <si>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</si>
  <si>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</si>
  <si>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</si>
  <si>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</si>
  <si>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</si>
  <si>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</si>
  <si>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</si>
  <si>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</si>
  <si>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</si>
  <si>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</si>
  <si>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</si>
  <si>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</si>
  <si>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</si>
  <si>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</si>
  <si>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</si>
  <si>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</si>
  <si>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</si>
  <si>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</si>
  <si>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</si>
  <si>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</si>
  <si>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</si>
  <si>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</si>
  <si>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</si>
  <si>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</si>
  <si>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</si>
  <si>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</si>
  <si>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</si>
  <si>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</si>
  <si>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</si>
  <si>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</si>
  <si>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</si>
  <si>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</si>
  <si>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</si>
  <si>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</si>
  <si>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</si>
  <si>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</si>
  <si>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</si>
  <si>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</si>
  <si>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</si>
  <si>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</si>
  <si>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</si>
  <si>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</si>
  <si>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</si>
  <si>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</si>
  <si>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</si>
  <si>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</si>
  <si>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</si>
  <si>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</si>
  <si>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</si>
  <si>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</si>
  <si>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</si>
  <si>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</si>
  <si>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</si>
  <si>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</si>
  <si>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</si>
  <si>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</si>
  <si>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</si>
  <si>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</si>
  <si>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</si>
  <si>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</si>
  <si>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</si>
  <si>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</si>
  <si>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</si>
  <si>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</si>
  <si>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</si>
  <si>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</si>
  <si>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</si>
  <si>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</si>
  <si>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</si>
  <si>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</si>
  <si>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</si>
  <si>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</si>
  <si>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</si>
  <si>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</si>
  <si>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</si>
  <si>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</si>
  <si>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</si>
  <si>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</si>
  <si>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</si>
  <si>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</si>
  <si>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</si>
  <si>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</si>
  <si>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</si>
  <si>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</si>
  <si>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</si>
  <si>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</si>
  <si>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</si>
  <si>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</si>
  <si>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</si>
  <si>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</si>
  <si>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</si>
  <si>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</si>
  <si>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</si>
  <si>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</si>
  <si>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</si>
  <si>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</si>
  <si>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</si>
  <si>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</si>
  <si>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</si>
  <si>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</si>
  <si>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</si>
  <si>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</si>
  <si>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</si>
  <si>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</si>
  <si>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</si>
  <si>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</si>
  <si>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</si>
  <si>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</si>
  <si>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</si>
  <si>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</si>
  <si>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</si>
  <si>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</si>
  <si>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</si>
  <si>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</si>
  <si>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</si>
  <si>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</si>
  <si>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</si>
  <si>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</si>
  <si>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</si>
  <si>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</si>
  <si>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</si>
  <si>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</si>
  <si>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</si>
  <si>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</si>
  <si>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</si>
  <si>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</si>
  <si>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</si>
  <si>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</si>
  <si>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</si>
  <si>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</si>
  <si>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</si>
  <si>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</si>
  <si>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</si>
  <si>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</si>
  <si>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</si>
  <si>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</si>
  <si>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</si>
  <si>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</si>
  <si>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</si>
  <si>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</si>
  <si>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</si>
  <si>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</si>
  <si>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</si>
  <si>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</si>
  <si>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</si>
  <si>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</si>
  <si>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</si>
  <si>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</si>
  <si>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</si>
  <si>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</si>
  <si>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</si>
  <si>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</si>
  <si>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</si>
  <si>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</si>
  <si>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</si>
  <si>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</si>
  <si>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</si>
  <si>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</si>
  <si>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</si>
  <si>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</si>
  <si>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</si>
  <si>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</si>
  <si>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</si>
  <si>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</si>
  <si>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</si>
  <si>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</si>
  <si>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</si>
  <si>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</si>
  <si>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</si>
  <si>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</si>
  <si>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</si>
  <si>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</si>
  <si>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</si>
  <si>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</si>
  <si>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</si>
  <si>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</si>
  <si>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</si>
  <si>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</si>
  <si>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</si>
  <si>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</si>
  <si>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</si>
  <si>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</si>
  <si>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</si>
  <si>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</si>
  <si>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</si>
  <si>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</si>
  <si>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</si>
  <si>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</si>
  <si>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</si>
  <si>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</si>
  <si>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</si>
  <si>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</si>
  <si>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</si>
  <si>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</si>
  <si>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</si>
  <si>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</si>
  <si>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</si>
  <si>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</si>
  <si>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</si>
  <si>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</si>
  <si>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</si>
  <si>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</si>
  <si>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</si>
  <si>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</si>
  <si>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</si>
  <si>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</si>
  <si>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</si>
  <si>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</si>
  <si>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</si>
  <si>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</si>
  <si>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</si>
  <si>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</si>
  <si>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</si>
  <si>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</si>
  <si>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</si>
  <si>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</si>
  <si>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</si>
  <si>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</si>
  <si>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</si>
  <si>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</si>
  <si>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</si>
  <si>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</si>
  <si>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</si>
  <si>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</si>
  <si>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</si>
  <si>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</si>
  <si>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</si>
  <si>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</si>
  <si>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</si>
  <si>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</si>
  <si>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</si>
  <si>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</si>
  <si>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</si>
  <si>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</si>
  <si>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</si>
  <si>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</si>
  <si>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</si>
  <si>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</si>
  <si>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</si>
  <si>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</si>
  <si>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</si>
  <si>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</si>
  <si>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</si>
  <si>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</si>
  <si>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</si>
  <si>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</si>
  <si>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</si>
  <si>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</si>
  <si>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</si>
  <si>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</si>
  <si>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</si>
  <si>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</si>
  <si>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</si>
  <si>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</si>
  <si>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</si>
  <si>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</si>
  <si>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</si>
  <si>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</si>
  <si>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</si>
  <si>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</si>
  <si>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</si>
  <si>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</si>
  <si>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</si>
  <si>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</si>
  <si>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</si>
  <si>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</si>
  <si>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</si>
  <si>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</si>
  <si>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</si>
  <si>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</si>
  <si>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</si>
  <si>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</si>
  <si>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</si>
  <si>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</si>
  <si>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</si>
  <si>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</si>
  <si>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</si>
  <si>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</si>
  <si>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</si>
  <si>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</si>
  <si>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</si>
  <si>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</si>
  <si>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</si>
  <si>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</si>
  <si>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</si>
  <si>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</si>
  <si>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</si>
  <si>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</si>
  <si>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</si>
  <si>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</si>
  <si>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</si>
  <si>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</si>
  <si>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</si>
  <si>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</si>
  <si>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</si>
  <si>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</si>
  <si>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</si>
  <si>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</si>
  <si>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</si>
  <si>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</si>
  <si>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</si>
  <si>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</si>
  <si>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</si>
  <si>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</si>
  <si>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</si>
  <si>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</si>
  <si>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</si>
  <si>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</si>
  <si>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</si>
  <si>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</si>
  <si>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</si>
  <si>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</si>
  <si>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</si>
  <si>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</si>
  <si>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</si>
  <si>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</si>
  <si>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</si>
  <si>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</si>
  <si>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</si>
  <si>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</si>
  <si>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</si>
  <si>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</si>
  <si>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</si>
  <si>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</si>
  <si>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</si>
  <si>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</si>
  <si>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</si>
  <si>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</si>
  <si>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</si>
  <si>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</si>
  <si>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</si>
  <si>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</si>
  <si>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</si>
  <si>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</si>
  <si>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</si>
  <si>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</si>
  <si>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</si>
  <si>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</si>
  <si>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</si>
  <si>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</si>
  <si>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</si>
  <si>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</si>
  <si>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</si>
  <si>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</si>
  <si>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</si>
  <si>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</si>
  <si>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</si>
  <si>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</si>
  <si>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</si>
  <si>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</si>
  <si>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</si>
  <si>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</si>
  <si>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</si>
  <si>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</si>
  <si>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</si>
  <si>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</si>
  <si>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</si>
  <si>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</si>
  <si>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</si>
  <si>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</si>
  <si>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</si>
  <si>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</si>
  <si>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</si>
  <si>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</si>
  <si>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</si>
  <si>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</si>
  <si>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</si>
  <si>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</si>
  <si>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</si>
  <si>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</si>
  <si>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</si>
  <si>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</si>
  <si>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</si>
  <si>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</si>
  <si>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</si>
  <si>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</si>
  <si>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</si>
  <si>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</si>
  <si>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</si>
  <si>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</si>
  <si>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</si>
  <si>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</si>
  <si>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</si>
  <si>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</si>
  <si>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</si>
  <si>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</si>
  <si>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</si>
  <si>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</si>
  <si>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</si>
  <si>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</si>
  <si>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</si>
  <si>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</si>
  <si>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</si>
  <si>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</si>
  <si>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</si>
  <si>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</si>
  <si>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</si>
  <si>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</si>
  <si>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</si>
  <si>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</si>
  <si>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</si>
  <si>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</si>
  <si>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</si>
  <si>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</si>
  <si>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</si>
  <si>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</si>
  <si>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</si>
  <si>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</si>
  <si>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</si>
  <si>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</si>
  <si>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</si>
  <si>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</si>
  <si>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</si>
  <si>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</si>
  <si>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</si>
  <si>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</si>
  <si>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</si>
  <si>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</si>
  <si>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</si>
  <si>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</si>
  <si>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</si>
  <si>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</si>
  <si>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</si>
  <si>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</si>
  <si>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</si>
  <si>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</si>
  <si>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</si>
  <si>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</si>
  <si>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</si>
  <si>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</si>
  <si>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</si>
  <si>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</si>
  <si>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</si>
  <si>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</si>
  <si>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</si>
  <si>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</si>
  <si>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</si>
  <si>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</si>
  <si>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</si>
  <si>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</si>
  <si>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</si>
  <si>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</si>
  <si>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</si>
  <si>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</si>
  <si>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</si>
  <si>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</si>
  <si>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</si>
  <si>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</si>
  <si>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</si>
  <si>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</si>
  <si>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</si>
  <si>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</si>
  <si>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</si>
  <si>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</si>
  <si>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</si>
  <si>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</si>
  <si>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</si>
  <si>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</si>
  <si>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</si>
  <si>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</si>
  <si>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</si>
  <si>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</si>
  <si>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</si>
  <si>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</si>
  <si>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</si>
  <si>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</si>
  <si>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</si>
  <si>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</si>
  <si>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</si>
  <si>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</si>
  <si>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</si>
  <si>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</si>
  <si>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</si>
  <si>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</si>
  <si>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</si>
  <si>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</si>
  <si>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</si>
  <si>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</si>
  <si>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</si>
  <si>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</si>
  <si>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</si>
  <si>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</si>
  <si>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</si>
  <si>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</si>
  <si>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</si>
  <si>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</si>
  <si>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</si>
  <si>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</si>
  <si>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</si>
  <si>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</si>
  <si>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</si>
  <si>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</si>
  <si>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</si>
  <si>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</si>
  <si>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</si>
  <si>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</si>
  <si>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</si>
  <si>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</si>
  <si>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</si>
  <si>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</si>
  <si>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</si>
  <si>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</si>
  <si>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</si>
  <si>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</si>
  <si>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</si>
  <si>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</si>
  <si>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</si>
  <si>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</si>
  <si>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</si>
  <si>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</si>
  <si>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</si>
  <si>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</si>
  <si>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</si>
  <si>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</si>
  <si>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</si>
  <si>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</si>
  <si>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</si>
  <si>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</si>
  <si>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</si>
  <si>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</si>
  <si>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</si>
  <si>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</si>
  <si>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</si>
  <si>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</si>
  <si>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</si>
  <si>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</si>
  <si>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</si>
  <si>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</si>
  <si>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</si>
  <si>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</si>
  <si>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</si>
  <si>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</si>
  <si>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</si>
  <si>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</si>
  <si>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</si>
  <si>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</si>
  <si>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</si>
  <si>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</si>
  <si>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</si>
  <si>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</si>
  <si>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</si>
  <si>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</si>
  <si>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</si>
  <si>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</si>
  <si>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</si>
  <si>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</si>
  <si>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</si>
  <si>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</si>
  <si>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</si>
  <si>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</si>
  <si>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</si>
  <si>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</si>
  <si>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</si>
  <si>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</si>
  <si>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</si>
  <si>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</si>
  <si>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</si>
  <si>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</si>
  <si>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</si>
  <si>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</si>
  <si>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</si>
  <si>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</si>
  <si>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</si>
  <si>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</si>
  <si>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</si>
  <si>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</si>
  <si>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</si>
  <si>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</si>
  <si>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</si>
  <si>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</si>
  <si>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</si>
  <si>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</si>
  <si>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</si>
  <si>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</si>
  <si>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</si>
  <si>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</si>
  <si>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</si>
  <si>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</si>
  <si>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</si>
  <si>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</si>
  <si>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</si>
  <si>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</si>
  <si>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</si>
  <si>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</si>
  <si>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</si>
  <si>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</si>
  <si>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</si>
  <si>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</si>
  <si>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</si>
  <si>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</si>
  <si>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</si>
  <si>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</si>
  <si>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</si>
  <si>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</si>
  <si>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</si>
  <si>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</si>
  <si>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</si>
  <si>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</si>
  <si>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</si>
  <si>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</si>
  <si>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</si>
  <si>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</si>
  <si>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</si>
  <si>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</si>
  <si>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</si>
  <si>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</si>
  <si>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</si>
  <si>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</si>
  <si>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</si>
  <si>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</si>
  <si>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</si>
  <si>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</si>
  <si>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</si>
  <si>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</si>
  <si>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</si>
  <si>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</si>
  <si>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</si>
  <si>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</si>
  <si>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</si>
  <si>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</si>
  <si>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</si>
  <si>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</si>
  <si>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</si>
  <si>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</si>
  <si>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</si>
  <si>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</si>
  <si>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</si>
  <si>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</si>
  <si>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</si>
  <si>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</si>
  <si>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</si>
  <si>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</si>
  <si>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</si>
  <si>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</si>
  <si>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</si>
  <si>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</si>
  <si>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</si>
  <si>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</si>
  <si>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</si>
  <si>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</si>
  <si>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</si>
  <si>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</si>
  <si>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</si>
  <si>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</si>
  <si>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</si>
  <si>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</si>
  <si>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</si>
  <si>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</si>
  <si>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</si>
  <si>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</si>
  <si>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</si>
  <si>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</si>
  <si>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</si>
  <si>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</si>
  <si>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</si>
  <si>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</si>
  <si>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</si>
  <si>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</si>
  <si>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</si>
  <si>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</si>
  <si>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</si>
  <si>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</si>
  <si>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</si>
  <si>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</si>
  <si>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</si>
  <si>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</si>
  <si>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</si>
  <si>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</si>
  <si>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</si>
  <si>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</si>
  <si>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</si>
  <si>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</si>
  <si>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</si>
  <si>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</si>
  <si>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</si>
  <si>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</si>
  <si>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</si>
  <si>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</si>
  <si>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</si>
  <si>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</si>
  <si>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</si>
  <si>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</si>
  <si>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</si>
  <si>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</si>
  <si>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</si>
  <si>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</si>
  <si>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</si>
  <si>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</si>
  <si>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</si>
  <si>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</si>
  <si>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</si>
  <si>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</si>
  <si>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</si>
  <si>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</si>
  <si>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</si>
  <si>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</si>
  <si>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</si>
  <si>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</si>
  <si>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</si>
  <si>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</si>
  <si>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</si>
  <si>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</si>
  <si>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</si>
  <si>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</si>
  <si>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</si>
  <si>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</si>
  <si>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</si>
  <si>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</si>
  <si>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</si>
  <si>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</si>
  <si>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</si>
  <si>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</si>
  <si>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</si>
  <si>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</si>
  <si>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</si>
  <si>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</si>
  <si>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</si>
  <si>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</si>
  <si>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</si>
  <si>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</si>
  <si>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</si>
  <si>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</si>
  <si>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</si>
  <si>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</si>
  <si>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</si>
  <si>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</si>
  <si>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</si>
  <si>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</si>
  <si>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</si>
  <si>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</si>
  <si>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</si>
  <si>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</si>
  <si>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</si>
  <si>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</si>
  <si>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</si>
  <si>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</si>
  <si>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</si>
  <si>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</si>
  <si>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</si>
  <si>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</si>
  <si>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</si>
  <si>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</si>
  <si>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</si>
  <si>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</si>
  <si>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</si>
  <si>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</si>
  <si>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</si>
  <si>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</si>
  <si>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</si>
  <si>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</si>
  <si>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</si>
  <si>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</si>
  <si>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</si>
  <si>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</si>
  <si>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</si>
  <si>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</si>
  <si>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</si>
  <si>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</si>
  <si>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</si>
  <si>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</si>
  <si>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</si>
  <si>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</si>
  <si>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</si>
  <si>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</si>
  <si>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</si>
  <si>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</si>
  <si>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</si>
  <si>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</si>
  <si>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</si>
  <si>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</si>
  <si>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</si>
  <si>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</si>
  <si>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</si>
  <si>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</si>
  <si>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</si>
  <si>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</si>
  <si>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</si>
  <si>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</si>
  <si>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</si>
  <si>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</si>
  <si>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</si>
  <si>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</si>
  <si>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</si>
  <si>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</si>
  <si>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</si>
  <si>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</si>
  <si>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</si>
  <si>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</si>
  <si>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</si>
  <si>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</si>
  <si>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</si>
  <si>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</si>
  <si>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</si>
  <si>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</si>
  <si>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</si>
  <si>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</si>
  <si>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</si>
  <si>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</si>
  <si>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</si>
  <si>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</si>
  <si>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</si>
  <si>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</si>
  <si>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</si>
  <si>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</si>
  <si>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</si>
  <si>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</si>
  <si>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</si>
  <si>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</si>
  <si>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</si>
  <si>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</si>
  <si>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</si>
  <si>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</si>
  <si>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</si>
  <si>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</si>
  <si>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</si>
  <si>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</si>
  <si>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</si>
  <si>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</si>
  <si>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</si>
  <si>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</si>
  <si>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</si>
  <si>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</si>
  <si>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</si>
  <si>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</si>
  <si>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</si>
  <si>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</si>
  <si>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</si>
  <si>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</si>
  <si>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</si>
  <si>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</si>
  <si>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</si>
  <si>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</si>
  <si>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</si>
  <si>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</si>
  <si>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</si>
  <si>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</si>
  <si>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</si>
  <si>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</si>
  <si>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</si>
  <si>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</si>
  <si>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</si>
  <si>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</si>
  <si>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</si>
  <si>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</si>
  <si>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</si>
  <si>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</si>
  <si>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</si>
  <si>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</si>
  <si>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</si>
  <si>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</si>
  <si>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</si>
  <si>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</si>
  <si>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</si>
  <si>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</si>
  <si>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</si>
  <si>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</si>
  <si>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</si>
  <si>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</si>
  <si>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</si>
  <si>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</si>
  <si>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</si>
  <si>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</si>
  <si>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</si>
  <si>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</si>
  <si>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</si>
  <si>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</si>
  <si>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</si>
  <si>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</si>
  <si>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</si>
  <si>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</si>
  <si>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</si>
  <si>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</si>
  <si>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</si>
  <si>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</si>
  <si>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</si>
  <si>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</si>
  <si>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</si>
  <si>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</si>
  <si>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</si>
  <si>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</si>
  <si>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</si>
  <si>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</si>
  <si>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</si>
  <si>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</si>
  <si>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</si>
  <si>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</si>
  <si>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</si>
  <si>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</si>
  <si>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</si>
  <si>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</si>
  <si>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</si>
  <si>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</si>
  <si>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</si>
  <si>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</si>
  <si>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</si>
  <si>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</si>
  <si>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</si>
  <si>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</si>
  <si>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</si>
  <si>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</si>
  <si>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</si>
  <si>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</si>
  <si>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</si>
  <si>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</si>
  <si>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</si>
  <si>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</si>
  <si>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</si>
  <si>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</si>
  <si>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</si>
  <si>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</si>
  <si>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</si>
  <si>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</si>
  <si>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</si>
  <si>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</si>
  <si>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</si>
  <si>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</si>
  <si>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</si>
  <si>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</si>
  <si>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</si>
  <si>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</si>
  <si>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</si>
  <si>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</si>
  <si>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</si>
  <si>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</si>
  <si>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</si>
  <si>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</si>
  <si>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</si>
  <si>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</si>
  <si>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</si>
  <si>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</si>
  <si>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</si>
  <si>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</si>
  <si>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</si>
  <si>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</si>
  <si>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</si>
  <si>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</si>
  <si>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</si>
  <si>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</si>
  <si>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</si>
  <si>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</si>
  <si>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</si>
  <si>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</si>
  <si>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</si>
  <si>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</si>
  <si>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</si>
  <si>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</si>
  <si>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</si>
  <si>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</si>
  <si>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</si>
  <si>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</si>
  <si>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</si>
  <si>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</si>
  <si>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</si>
  <si>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</si>
  <si>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</si>
  <si>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</si>
  <si>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</si>
  <si>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</si>
  <si>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</si>
  <si>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</si>
  <si>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</si>
  <si>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</si>
  <si>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</si>
  <si>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</si>
  <si>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</si>
  <si>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</si>
  <si>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</si>
  <si>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</si>
  <si>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</si>
  <si>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</si>
  <si>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</si>
  <si>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</si>
  <si>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</si>
  <si>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</si>
  <si>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</si>
  <si>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</si>
  <si>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</si>
  <si>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</si>
  <si>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</si>
  <si>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</si>
  <si>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</si>
  <si>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</si>
  <si>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</si>
  <si>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</si>
  <si>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</si>
  <si>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</si>
  <si>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</si>
  <si>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</si>
  <si>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</si>
  <si>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</si>
  <si>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</si>
  <si>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</si>
  <si>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</si>
  <si>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</si>
  <si>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</si>
  <si>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</si>
  <si>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</si>
  <si>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</si>
  <si>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</si>
  <si>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</si>
  <si>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</si>
  <si>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</si>
  <si>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</si>
  <si>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</si>
  <si>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</si>
  <si>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</si>
  <si>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</si>
  <si>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</si>
  <si>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</si>
  <si>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</si>
  <si>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</si>
  <si>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</si>
  <si>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</si>
  <si>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</si>
  <si>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</si>
  <si>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</si>
  <si>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</si>
  <si>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</si>
  <si>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</si>
  <si>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</si>
  <si>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</si>
  <si>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</si>
  <si>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</si>
  <si>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</si>
  <si>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</si>
  <si>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</si>
  <si>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</si>
  <si>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</si>
  <si>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</si>
  <si>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</si>
  <si>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</si>
  <si>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</si>
  <si>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</si>
  <si>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</si>
  <si>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</si>
  <si>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</si>
  <si>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</si>
  <si>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</si>
  <si>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</si>
  <si>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</si>
  <si>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</si>
  <si>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</si>
  <si>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</si>
  <si>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</si>
  <si>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</si>
  <si>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</si>
  <si>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</si>
  <si>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</si>
  <si>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</si>
  <si>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</si>
  <si>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</si>
  <si>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</si>
  <si>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</si>
  <si>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</si>
  <si>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</si>
  <si>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</si>
  <si>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</si>
  <si>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</si>
  <si>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</si>
  <si>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</si>
  <si>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</si>
  <si>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</si>
  <si>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</si>
  <si>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</si>
  <si>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</si>
  <si>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</si>
  <si>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</si>
  <si>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</si>
  <si>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</si>
  <si>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</si>
  <si>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</si>
  <si>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</si>
  <si>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</si>
  <si>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</si>
  <si>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</si>
  <si>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</si>
  <si>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</si>
  <si>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</si>
  <si>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</si>
  <si>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</si>
  <si>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</si>
  <si>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</si>
  <si>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</si>
  <si>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</si>
  <si>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</si>
  <si>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</si>
  <si>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</si>
  <si>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</si>
  <si>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</si>
  <si>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</si>
  <si>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</si>
  <si>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</si>
  <si>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</si>
  <si>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</si>
  <si>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</si>
  <si>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</si>
  <si>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</si>
  <si>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</si>
  <si>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</si>
  <si>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</si>
  <si>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</si>
  <si>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</si>
  <si>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</si>
  <si>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</si>
  <si>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</si>
  <si>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</si>
  <si>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</si>
  <si>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</si>
  <si>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</si>
  <si>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</si>
  <si>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</si>
  <si>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</si>
  <si>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</si>
  <si>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</si>
  <si>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</si>
  <si>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</si>
  <si>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</si>
  <si>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</si>
  <si>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</si>
  <si>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</si>
  <si>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</si>
  <si>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</si>
  <si>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</si>
  <si>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</si>
  <si>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</si>
  <si>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</si>
  <si>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</si>
  <si>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</si>
  <si>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</si>
  <si>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</si>
  <si>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</si>
  <si>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</si>
  <si>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</si>
  <si>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</si>
  <si>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</si>
  <si>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</si>
  <si>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</si>
  <si>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</si>
  <si>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</si>
  <si>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</si>
  <si>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</si>
  <si>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</si>
  <si>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</si>
  <si>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</si>
  <si>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</si>
  <si>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</si>
  <si>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</si>
  <si>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</si>
  <si>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</si>
  <si>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</si>
  <si>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</si>
  <si>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</si>
  <si>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</si>
  <si>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</si>
  <si>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</si>
  <si>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</si>
  <si>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</si>
  <si>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</si>
  <si>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</si>
  <si>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</si>
  <si>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</si>
  <si>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</si>
  <si>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</si>
  <si>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</si>
  <si>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</si>
  <si>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</si>
  <si>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</si>
  <si>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</si>
  <si>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</si>
  <si>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</si>
  <si>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</si>
  <si>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</si>
  <si>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</si>
  <si>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</si>
  <si>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</si>
  <si>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</si>
  <si>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</si>
  <si>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</si>
  <si>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</si>
  <si>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</si>
  <si>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</si>
  <si>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</si>
  <si>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</si>
  <si>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</si>
  <si>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</si>
  <si>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</si>
  <si>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</si>
  <si>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</si>
  <si>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</si>
  <si>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</si>
  <si>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</si>
  <si>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</si>
  <si>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</si>
  <si>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</si>
  <si>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</si>
  <si>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</si>
  <si>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</si>
  <si>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</si>
  <si>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</si>
  <si>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</si>
  <si>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</si>
  <si>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</si>
  <si>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</si>
  <si>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</si>
  <si>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</si>
  <si>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</si>
  <si>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</si>
  <si>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</si>
  <si>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</si>
  <si>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</si>
  <si>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</si>
  <si>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</si>
  <si>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</si>
  <si>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</si>
  <si>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</si>
  <si>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</si>
  <si>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</si>
  <si>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</si>
  <si>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</si>
  <si>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</si>
  <si>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</si>
  <si>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</si>
  <si>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</si>
  <si>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</si>
  <si>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</si>
  <si>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</si>
  <si>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</si>
  <si>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</si>
  <si>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</si>
  <si>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</si>
  <si>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</si>
  <si>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</si>
  <si>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</si>
  <si>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</si>
  <si>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</si>
  <si>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</si>
  <si>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</si>
  <si>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</si>
  <si>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</si>
  <si>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</si>
  <si>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</si>
  <si>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</si>
  <si>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</si>
  <si>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</si>
  <si>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</si>
  <si>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</si>
  <si>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</si>
  <si>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</si>
  <si>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</si>
  <si>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</si>
  <si>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</si>
  <si>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</si>
  <si>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</si>
  <si>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</si>
  <si>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</si>
  <si>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</si>
  <si>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</si>
  <si>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</si>
  <si>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</si>
  <si>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</si>
  <si>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</si>
  <si>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</si>
  <si>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</si>
  <si>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</si>
  <si>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</si>
  <si>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</si>
  <si>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</si>
  <si>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</si>
  <si>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</si>
  <si>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</si>
  <si>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</si>
  <si>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</si>
  <si>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</si>
  <si>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</si>
  <si>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</si>
  <si>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</si>
  <si>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</si>
  <si>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</si>
  <si>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</si>
  <si>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</si>
  <si>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</si>
  <si>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</si>
  <si>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</si>
  <si>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</si>
  <si>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</si>
  <si>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</si>
  <si>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</si>
  <si>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</si>
  <si>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</si>
  <si>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</si>
  <si>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</si>
  <si>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</si>
  <si>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</si>
  <si>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</si>
  <si>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</si>
  <si>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</si>
  <si>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</si>
  <si>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</si>
  <si>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</si>
  <si>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</si>
  <si>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</si>
  <si>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</si>
  <si>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</si>
  <si>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</si>
  <si>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</si>
  <si>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</si>
  <si>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</si>
  <si>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</si>
  <si>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</si>
  <si>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</si>
  <si>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</si>
  <si>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</si>
  <si>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</si>
  <si>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</si>
  <si>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</si>
  <si>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</si>
  <si>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</si>
  <si>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</si>
  <si>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</si>
  <si>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</si>
  <si>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</si>
  <si>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</si>
  <si>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</si>
  <si>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</si>
  <si>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</si>
  <si>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</si>
  <si>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</si>
  <si>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</si>
  <si>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</si>
  <si>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</si>
  <si>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</si>
  <si>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</si>
  <si>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</si>
  <si>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</si>
  <si>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</si>
  <si>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</si>
  <si>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</si>
  <si>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</si>
  <si>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</si>
  <si>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</si>
  <si>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</si>
  <si>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</si>
  <si>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</si>
  <si>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</si>
  <si>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</si>
  <si>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</si>
  <si>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</si>
  <si>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</si>
  <si>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</si>
  <si>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</si>
  <si>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</si>
  <si>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</si>
  <si>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</si>
  <si>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</si>
  <si>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</si>
  <si>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</si>
  <si>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</si>
  <si>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</si>
  <si>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</si>
  <si>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</si>
  <si>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</si>
  <si>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</si>
  <si>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</si>
  <si>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</si>
  <si>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</si>
  <si>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</si>
  <si>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</si>
  <si>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</si>
  <si>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</si>
  <si>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</si>
  <si>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</si>
  <si>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</si>
  <si>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</si>
  <si>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</si>
  <si>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</si>
  <si>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</si>
  <si>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</si>
  <si>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</si>
  <si>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</si>
  <si>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</si>
  <si>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</si>
  <si>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</si>
  <si>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</si>
  <si>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</si>
  <si>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</si>
  <si>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</si>
  <si>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</si>
  <si>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</si>
  <si>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</si>
  <si>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</si>
  <si>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</si>
  <si>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</si>
  <si>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</si>
  <si>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</si>
  <si>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</si>
  <si>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</si>
  <si>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</si>
  <si>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</si>
  <si>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</si>
  <si>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</si>
  <si>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</si>
  <si>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</si>
  <si>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</si>
  <si>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</si>
  <si>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</si>
  <si>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</si>
  <si>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</si>
  <si>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</si>
  <si>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</si>
  <si>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</si>
  <si>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</si>
  <si>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</si>
  <si>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</si>
  <si>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</si>
  <si>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</si>
  <si>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</si>
  <si>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</si>
  <si>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</si>
  <si>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</si>
  <si>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</si>
  <si>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</si>
  <si>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</si>
  <si>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</si>
  <si>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</si>
  <si>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</si>
  <si>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</si>
  <si>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</si>
  <si>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</si>
  <si>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</si>
  <si>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</si>
  <si>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</si>
  <si>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</si>
  <si>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</si>
  <si>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</si>
  <si>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</si>
  <si>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</si>
  <si>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</si>
  <si>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</si>
  <si>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</si>
  <si>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</si>
  <si>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</si>
  <si>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</si>
  <si>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</si>
  <si>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</si>
  <si>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</si>
  <si>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</si>
  <si>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</si>
  <si>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</si>
  <si>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</si>
  <si>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</si>
  <si>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</si>
  <si>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</si>
  <si>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</si>
  <si>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</si>
  <si>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</si>
  <si>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</si>
  <si>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</si>
  <si>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</si>
  <si>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</si>
  <si>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</si>
  <si>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</si>
  <si>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</si>
  <si>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</si>
  <si>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</si>
  <si>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</si>
  <si>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</si>
  <si>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</si>
  <si>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</si>
  <si>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</si>
  <si>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</si>
  <si>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</si>
  <si>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</si>
  <si>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</si>
  <si>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</si>
  <si>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</si>
  <si>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</si>
  <si>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</si>
  <si>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</si>
  <si>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</si>
  <si>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</si>
  <si>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</si>
  <si>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</si>
  <si>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</si>
  <si>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</si>
  <si>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</si>
  <si>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</si>
  <si>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</si>
  <si>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</si>
  <si>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</si>
  <si>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</si>
  <si>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</si>
  <si>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</si>
  <si>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</si>
  <si>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</si>
  <si>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</si>
  <si>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</si>
  <si>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</si>
  <si>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</si>
  <si>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</si>
  <si>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</si>
  <si>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</si>
  <si>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</si>
  <si>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</si>
  <si>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</si>
  <si>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</si>
  <si>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</si>
  <si>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</si>
  <si>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</si>
  <si>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</si>
  <si>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</si>
  <si>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</si>
  <si>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</si>
  <si>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</si>
  <si>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</si>
  <si>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</si>
  <si>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</si>
  <si>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</si>
  <si>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</si>
  <si>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</si>
  <si>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</si>
  <si>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</si>
  <si>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</si>
  <si>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</si>
  <si>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</si>
  <si>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</si>
  <si>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</si>
  <si>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</si>
  <si>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</si>
  <si>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</si>
  <si>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</si>
  <si>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</si>
  <si>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</si>
  <si>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</si>
  <si>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</si>
  <si>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</si>
  <si>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</si>
  <si>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</si>
  <si>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</si>
  <si>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</si>
  <si>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</si>
  <si>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</si>
  <si>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</si>
  <si>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</si>
  <si>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</si>
  <si>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</si>
  <si>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</si>
  <si>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</si>
  <si>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</si>
  <si>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</si>
  <si>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</si>
  <si>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</si>
  <si>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</si>
  <si>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</si>
  <si>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</si>
  <si>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</si>
  <si>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</si>
  <si>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</si>
  <si>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</si>
  <si>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</si>
  <si>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</si>
  <si>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</si>
  <si>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</si>
  <si>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</si>
  <si>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</si>
  <si>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</si>
  <si>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</si>
  <si>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</si>
  <si>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</si>
  <si>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</si>
  <si>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</si>
  <si>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</si>
  <si>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</si>
  <si>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</si>
  <si>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</si>
  <si>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</si>
  <si>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</si>
  <si>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</si>
  <si>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</si>
  <si>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</si>
  <si>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</si>
  <si>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</si>
  <si>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</si>
  <si>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</si>
  <si>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</si>
  <si>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</si>
  <si>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</si>
  <si>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</si>
  <si>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</si>
  <si>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</si>
  <si>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</si>
  <si>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</si>
  <si>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</si>
  <si>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</si>
  <si>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</si>
  <si>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</si>
  <si>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</si>
  <si>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</si>
  <si>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</si>
  <si>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</si>
  <si>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</si>
  <si>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</si>
  <si>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</si>
  <si>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</si>
  <si>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</si>
  <si>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</si>
  <si>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</si>
  <si>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</si>
  <si>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</si>
  <si>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</si>
  <si>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</si>
  <si>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</si>
  <si>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</si>
  <si>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</si>
  <si>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</si>
  <si>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</si>
  <si>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</si>
  <si>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</si>
  <si>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</si>
  <si>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</si>
  <si>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</si>
  <si>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</si>
  <si>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</si>
  <si>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</si>
  <si>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</si>
  <si>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</si>
  <si>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</si>
  <si>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</si>
  <si>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</si>
  <si>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</si>
  <si>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</si>
  <si>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</si>
  <si>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</si>
  <si>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</si>
  <si>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</si>
  <si>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</si>
  <si>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</si>
  <si>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</si>
  <si>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</si>
  <si>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</si>
  <si>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</si>
  <si>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</si>
  <si>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</si>
  <si>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</si>
  <si>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</si>
  <si>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</si>
  <si>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</si>
  <si>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</si>
  <si>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</si>
  <si>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</si>
  <si>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</si>
  <si>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</si>
  <si>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</si>
  <si>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</si>
  <si>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</si>
  <si>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</si>
  <si>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</si>
  <si>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</si>
  <si>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</si>
  <si>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</si>
  <si>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</si>
  <si>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</si>
  <si>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</si>
  <si>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</si>
  <si>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</si>
  <si>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</si>
  <si>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</si>
  <si>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</si>
  <si>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</si>
  <si>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</si>
  <si>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</si>
  <si>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</si>
  <si>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</si>
  <si>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</si>
  <si>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</si>
  <si>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</si>
  <si>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</si>
  <si>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</si>
  <si>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</si>
  <si>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</si>
  <si>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</si>
  <si>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</si>
  <si>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</si>
  <si>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</si>
  <si>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</si>
  <si>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</si>
  <si>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</si>
  <si>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</si>
  <si>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</si>
  <si>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</si>
  <si>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</si>
  <si>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</si>
  <si>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</si>
  <si>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</si>
  <si>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</si>
  <si>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</si>
  <si>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</si>
  <si>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</si>
  <si>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</si>
  <si>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</si>
  <si>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</si>
  <si>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</si>
  <si>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</si>
  <si>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</si>
  <si>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</si>
  <si>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</si>
  <si>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</si>
  <si>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</si>
  <si>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</si>
  <si>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</si>
  <si>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</si>
  <si>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</si>
  <si>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</si>
  <si>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</si>
  <si>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</si>
  <si>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</si>
  <si>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</si>
  <si>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</si>
  <si>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</si>
  <si>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</si>
  <si>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</si>
  <si>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</si>
  <si>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</si>
  <si>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</si>
  <si>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</si>
  <si>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</si>
  <si>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</si>
  <si>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</si>
  <si>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</si>
  <si>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</si>
  <si>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</si>
  <si>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</si>
  <si>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</si>
  <si>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</si>
  <si>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</si>
  <si>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</si>
  <si>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</si>
  <si>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</si>
  <si>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</si>
  <si>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</si>
  <si>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</si>
  <si>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</si>
  <si>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</si>
  <si>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</si>
  <si>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</si>
  <si>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</si>
  <si>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</si>
  <si>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</si>
  <si>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</si>
  <si>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</si>
  <si>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</si>
  <si>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</si>
  <si>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</si>
  <si>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</si>
  <si>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</si>
  <si>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</si>
  <si>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</si>
  <si>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</si>
  <si>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</si>
  <si>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</si>
  <si>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</si>
  <si>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</si>
  <si>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</si>
  <si>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</si>
  <si>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</si>
  <si>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</si>
  <si>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</si>
  <si>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</si>
  <si>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</si>
  <si>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</si>
  <si>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</si>
  <si>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</si>
  <si>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</si>
  <si>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</si>
  <si>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</si>
  <si>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</si>
  <si>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</si>
  <si>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</si>
  <si>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</si>
  <si>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</si>
  <si>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</si>
  <si>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</si>
  <si>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</si>
  <si>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</si>
  <si>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</si>
  <si>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</si>
  <si>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</si>
  <si>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</si>
  <si>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</si>
  <si>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</si>
  <si>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</si>
  <si>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</si>
  <si>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</si>
  <si>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</si>
  <si>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</si>
  <si>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</si>
  <si>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</si>
  <si>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</si>
  <si>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</si>
  <si>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</si>
  <si>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</si>
  <si>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</si>
  <si>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</si>
  <si>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</si>
  <si>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</si>
  <si>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</si>
  <si>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</si>
  <si>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</si>
  <si>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</si>
  <si>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</si>
  <si>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</si>
  <si>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</si>
  <si>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</si>
  <si>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</si>
  <si>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</si>
  <si>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</si>
  <si>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</si>
  <si>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</si>
  <si>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</si>
  <si>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</si>
  <si>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</si>
  <si>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</si>
  <si>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</si>
  <si>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</si>
  <si>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</si>
  <si>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</si>
  <si>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</si>
  <si>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</si>
  <si>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</si>
  <si>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</si>
  <si>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</si>
  <si>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</si>
  <si>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</si>
  <si>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</si>
  <si>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</si>
  <si>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</si>
  <si>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</si>
  <si>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</si>
  <si>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</si>
  <si>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</si>
  <si>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</si>
  <si>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</si>
  <si>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</si>
  <si>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</si>
  <si>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</si>
  <si>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</si>
  <si>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</si>
  <si>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</si>
  <si>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</si>
  <si>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</si>
  <si>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</si>
  <si>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</si>
  <si>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</si>
  <si>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</si>
  <si>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</si>
  <si>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</si>
  <si>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</si>
  <si>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</si>
  <si>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</si>
  <si>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</si>
  <si>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</si>
  <si>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</si>
  <si>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</si>
  <si>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</si>
  <si>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</si>
  <si>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</si>
  <si>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</si>
  <si>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</si>
  <si>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</si>
  <si>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</si>
  <si>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</si>
  <si>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</si>
  <si>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</si>
  <si>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</si>
  <si>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</si>
  <si>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</si>
  <si>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</si>
  <si>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</si>
  <si>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</si>
  <si>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</si>
  <si>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</si>
  <si>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</si>
  <si>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</si>
  <si>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</si>
  <si>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</si>
  <si>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</si>
  <si>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</si>
  <si>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</si>
  <si>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</si>
  <si>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</si>
  <si>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</si>
  <si>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</si>
  <si>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</si>
  <si>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</si>
  <si>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</si>
  <si>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</si>
  <si>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</si>
  <si>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</si>
  <si>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</si>
  <si>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</si>
  <si>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</si>
  <si>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</si>
  <si>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</si>
  <si>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</si>
  <si>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</si>
  <si>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</si>
  <si>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</si>
  <si>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</si>
  <si>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</si>
  <si>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</si>
  <si>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</si>
  <si>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</si>
  <si>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</si>
  <si>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</si>
  <si>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</si>
  <si>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</si>
  <si>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</si>
  <si>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</si>
  <si>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</si>
  <si>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</si>
  <si>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</si>
  <si>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</si>
  <si>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</si>
  <si>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</si>
  <si>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</si>
  <si>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</si>
  <si>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</si>
  <si>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</si>
  <si>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</si>
  <si>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</si>
  <si>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</si>
  <si>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</si>
  <si>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</si>
  <si>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</si>
  <si>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</si>
  <si>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</si>
  <si>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</si>
  <si>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</si>
  <si>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</si>
  <si>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</si>
  <si>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</si>
  <si>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</si>
  <si>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</si>
  <si>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</si>
  <si>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</si>
  <si>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</si>
  <si>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</si>
  <si>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</si>
  <si>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</si>
  <si>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</si>
  <si>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</si>
  <si>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</si>
  <si>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</si>
  <si>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</si>
  <si>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</si>
  <si>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</si>
  <si>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</si>
  <si>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</si>
  <si>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</si>
  <si>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</si>
  <si>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</si>
  <si>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</si>
  <si>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</si>
  <si>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</si>
  <si>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</si>
  <si>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</si>
  <si>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</si>
  <si>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</si>
  <si>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</si>
  <si>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</si>
  <si>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</si>
  <si>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</si>
  <si>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</si>
  <si>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</si>
  <si>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</si>
  <si>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</si>
  <si>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</si>
  <si>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</si>
  <si>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</si>
  <si>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</si>
  <si>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</si>
  <si>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</si>
  <si>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</si>
  <si>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</si>
  <si>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</si>
  <si>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</si>
  <si>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</si>
  <si>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</si>
  <si>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</si>
  <si>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</si>
  <si>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</si>
  <si>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</si>
  <si>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</si>
  <si>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</si>
  <si>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</si>
  <si>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</si>
  <si>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</si>
  <si>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</si>
  <si>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</si>
  <si>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</si>
  <si>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</si>
  <si>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</si>
  <si>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</si>
  <si>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</si>
  <si>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</si>
  <si>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</si>
  <si>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</si>
  <si>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</si>
  <si>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</si>
  <si>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</si>
  <si>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</si>
  <si>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</si>
  <si>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</si>
  <si>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</si>
  <si>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</si>
  <si>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</si>
  <si>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</si>
  <si>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</si>
  <si>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</si>
  <si>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</si>
  <si>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</si>
  <si>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</si>
  <si>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</si>
  <si>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</si>
  <si>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</si>
  <si>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</si>
  <si>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</si>
  <si>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</si>
  <si>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</si>
  <si>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</si>
  <si>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</si>
  <si>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</si>
  <si>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</si>
  <si>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</si>
  <si>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</si>
  <si>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</si>
  <si>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</si>
  <si>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</si>
  <si>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</si>
  <si>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</si>
  <si>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</si>
  <si>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</si>
  <si>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</si>
  <si>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</si>
  <si>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</si>
  <si>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</si>
  <si>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</si>
  <si>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</si>
  <si>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</si>
  <si>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</si>
  <si>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</si>
  <si>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</si>
  <si>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</si>
  <si>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</si>
  <si>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</si>
  <si>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</si>
  <si>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</si>
  <si>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</si>
  <si>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</si>
  <si>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</si>
  <si>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</si>
  <si>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</si>
  <si>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</si>
  <si>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</si>
  <si>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</si>
  <si>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</si>
  <si>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</si>
  <si>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</si>
  <si>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</si>
  <si>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</si>
  <si>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</si>
  <si>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</si>
  <si>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</si>
  <si>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</si>
  <si>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</si>
  <si>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</si>
  <si>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</si>
  <si>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</si>
  <si>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</si>
  <si>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</si>
  <si>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</si>
  <si>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</si>
  <si>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</si>
  <si>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</si>
  <si>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</si>
  <si>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</si>
  <si>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</si>
  <si>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</si>
  <si>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</si>
  <si>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</si>
  <si>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</si>
  <si>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</si>
  <si>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</si>
  <si>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</si>
  <si>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</si>
  <si>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</si>
  <si>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</si>
  <si>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</si>
  <si>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</si>
  <si>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</si>
  <si>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</si>
  <si>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</si>
  <si>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</si>
  <si>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</si>
  <si>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</si>
  <si>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</si>
  <si>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</si>
  <si>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</si>
  <si>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</si>
  <si>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</si>
  <si>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</si>
  <si>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</si>
  <si>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</si>
  <si>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</si>
  <si>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</si>
  <si>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</si>
  <si>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</si>
  <si>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</si>
  <si>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</si>
  <si>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</si>
  <si>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</si>
  <si>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</si>
  <si>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</si>
  <si>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</si>
  <si>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</si>
  <si>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</si>
  <si>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</si>
  <si>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</si>
  <si>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</si>
  <si>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</si>
  <si>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</si>
  <si>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</si>
  <si>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</si>
  <si>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</si>
  <si>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</si>
  <si>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</si>
  <si>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</si>
  <si>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</si>
  <si>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</si>
  <si>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</si>
  <si>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</si>
  <si>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</si>
  <si>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</si>
  <si>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</si>
  <si>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</si>
  <si>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</si>
  <si>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</si>
  <si>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</si>
  <si>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</si>
  <si>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</si>
  <si>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</si>
  <si>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</si>
  <si>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</si>
  <si>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</si>
  <si>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</si>
  <si>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</si>
  <si>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</si>
  <si>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</si>
  <si>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</si>
  <si>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</si>
  <si>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</si>
  <si>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</si>
  <si>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</si>
  <si>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</si>
  <si>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</si>
  <si>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</si>
  <si>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</si>
  <si>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</si>
  <si>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</si>
  <si>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</si>
  <si>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</si>
  <si>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</si>
  <si>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</si>
  <si>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</si>
  <si>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</si>
  <si>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</si>
  <si>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</si>
  <si>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</si>
  <si>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</si>
  <si>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</si>
  <si>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</si>
  <si>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</si>
  <si>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</si>
  <si>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</si>
  <si>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</si>
  <si>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</si>
  <si>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</si>
  <si>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</si>
  <si>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</si>
  <si>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</si>
  <si>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</si>
  <si>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</si>
  <si>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</si>
  <si>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</si>
  <si>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</si>
  <si>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</si>
  <si>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</si>
  <si>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</si>
  <si>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</si>
  <si>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</si>
  <si>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</si>
  <si>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</si>
  <si>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</si>
  <si>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</si>
  <si>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</si>
  <si>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</si>
  <si>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</si>
  <si>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</si>
  <si>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</si>
  <si>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</si>
  <si>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</si>
  <si>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</si>
  <si>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</si>
  <si>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</si>
  <si>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</si>
  <si>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</si>
  <si>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</si>
  <si>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</si>
  <si>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</si>
  <si>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</si>
  <si>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</si>
  <si>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</si>
  <si>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</si>
  <si>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</si>
  <si>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</si>
  <si>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</si>
  <si>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</si>
  <si>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</si>
  <si>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</si>
  <si>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</si>
  <si>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</si>
  <si>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</si>
  <si>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</si>
  <si>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</si>
  <si>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</si>
  <si>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</si>
  <si>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</si>
  <si>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</si>
  <si>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</si>
  <si>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</si>
  <si>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</si>
  <si>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</si>
  <si>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</si>
  <si>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</si>
  <si>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</si>
  <si>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</si>
  <si>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</si>
  <si>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</si>
  <si>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</si>
  <si>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</si>
  <si>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</si>
  <si>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</si>
  <si>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</si>
  <si>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</si>
  <si>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</si>
  <si>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</si>
  <si>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</si>
  <si>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</si>
  <si>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</si>
  <si>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</si>
  <si>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</si>
  <si>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</si>
  <si>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</si>
  <si>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</si>
  <si>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</si>
  <si>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</si>
  <si>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</si>
  <si>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</si>
  <si>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</si>
  <si>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</si>
  <si>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</si>
  <si>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</si>
  <si>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</si>
  <si>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</si>
  <si>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</si>
  <si>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</si>
  <si>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</si>
  <si>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</si>
  <si>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</si>
  <si>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</si>
  <si>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</si>
  <si>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</si>
  <si>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</si>
  <si>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</si>
  <si>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</si>
  <si>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</si>
  <si>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</si>
  <si>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</si>
  <si>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</si>
  <si>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</si>
  <si>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</si>
  <si>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</si>
  <si>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</si>
  <si>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</si>
  <si>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</si>
  <si>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</si>
  <si>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</si>
  <si>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</si>
  <si>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</si>
  <si>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</si>
  <si>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</si>
  <si>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</si>
  <si>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</si>
  <si>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</si>
  <si>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</si>
  <si>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</si>
  <si>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</si>
  <si>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</si>
  <si>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</si>
  <si>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</si>
  <si>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</si>
  <si>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</si>
  <si>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</si>
  <si>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</si>
  <si>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</si>
  <si>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</si>
  <si>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</si>
  <si>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</si>
  <si>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</si>
  <si>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</si>
  <si>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</si>
  <si>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</si>
  <si>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</si>
  <si>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</si>
  <si>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</si>
  <si>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</si>
  <si>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</si>
  <si>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</si>
  <si>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</si>
  <si>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</si>
  <si>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</si>
  <si>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</si>
  <si>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</si>
  <si>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</si>
  <si>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</si>
  <si>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</si>
  <si>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</si>
  <si>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</si>
  <si>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</si>
  <si>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</si>
  <si>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</si>
  <si>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</si>
  <si>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</si>
  <si>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</si>
  <si>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</si>
  <si>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</si>
  <si>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</si>
  <si>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</si>
  <si>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</si>
  <si>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</si>
  <si>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</si>
  <si>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</si>
  <si>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</si>
  <si>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</si>
  <si>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</si>
  <si>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</si>
  <si>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</si>
  <si>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</si>
  <si>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</si>
  <si>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</si>
  <si>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</si>
  <si>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</si>
  <si>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</si>
  <si>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</si>
  <si>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</si>
  <si>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</si>
  <si>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</si>
  <si>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</si>
  <si>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</si>
  <si>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</si>
  <si>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</si>
  <si>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</si>
  <si>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</si>
  <si>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</si>
  <si>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</si>
  <si>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</si>
  <si>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</si>
  <si>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</si>
  <si>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</si>
  <si>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</si>
  <si>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</si>
  <si>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</si>
  <si>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</si>
  <si>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</si>
  <si>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</si>
  <si>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</si>
  <si>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</si>
  <si>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</si>
  <si>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</si>
  <si>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</si>
  <si>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</si>
  <si>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</si>
  <si>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</si>
  <si>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</si>
  <si>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</si>
  <si>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</si>
  <si>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</si>
  <si>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</si>
  <si>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</si>
  <si>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</si>
  <si>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</si>
  <si>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</si>
  <si>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</si>
  <si>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</si>
  <si>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</si>
  <si>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</si>
  <si>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</si>
  <si>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</si>
  <si>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</si>
  <si>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</si>
  <si>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</si>
  <si>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</si>
  <si>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</si>
  <si>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</si>
  <si>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</si>
  <si>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</si>
  <si>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</si>
  <si>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</si>
  <si>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</si>
  <si>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</si>
  <si>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</si>
  <si>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</si>
  <si>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</si>
  <si>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</si>
  <si>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</si>
  <si>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</si>
  <si>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</si>
  <si>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</si>
  <si>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</si>
  <si>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</si>
  <si>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</si>
  <si>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</si>
  <si>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</si>
  <si>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</si>
  <si>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</si>
  <si>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</si>
  <si>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</si>
  <si>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</si>
  <si>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</si>
  <si>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</si>
  <si>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</si>
  <si>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</si>
  <si>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</si>
  <si>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</si>
  <si>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</si>
  <si>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</si>
  <si>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</si>
  <si>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</si>
  <si>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</si>
  <si>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</si>
  <si>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</si>
  <si>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</si>
  <si>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</si>
  <si>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</si>
  <si>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</si>
  <si>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</si>
  <si>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</si>
  <si>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</si>
  <si>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</si>
  <si>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</si>
  <si>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</si>
  <si>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</si>
  <si>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</si>
  <si>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</si>
  <si>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</si>
  <si>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</si>
  <si>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</si>
  <si>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</si>
  <si>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</si>
  <si>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</si>
  <si>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</si>
  <si>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</si>
  <si>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</si>
  <si>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</si>
  <si>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</si>
  <si>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</si>
  <si>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</si>
  <si>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</si>
  <si>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</si>
  <si>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</si>
  <si>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</si>
  <si>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</si>
  <si>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</si>
  <si>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</si>
  <si>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</si>
  <si>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</si>
  <si>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</si>
  <si>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</si>
  <si>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</si>
  <si>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</si>
  <si>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</si>
  <si>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</si>
  <si>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</si>
  <si>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</si>
  <si>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</si>
  <si>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</si>
  <si>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</si>
  <si>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</si>
  <si>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</si>
  <si>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</si>
  <si>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</si>
  <si>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</si>
  <si>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</si>
  <si>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</si>
  <si>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</si>
  <si>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</si>
  <si>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</si>
  <si>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</si>
  <si>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</si>
  <si>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</si>
  <si>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</si>
  <si>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</si>
  <si>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</si>
  <si>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</si>
  <si>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</si>
  <si>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</si>
  <si>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</si>
  <si>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</si>
  <si>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</si>
  <si>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</si>
  <si>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</si>
  <si>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</si>
  <si>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</si>
  <si>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</si>
  <si>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</si>
  <si>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</si>
  <si>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</si>
  <si>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</si>
  <si>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</si>
  <si>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</si>
  <si>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</si>
  <si>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</si>
  <si>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</si>
  <si>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</si>
  <si>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</si>
  <si>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</si>
  <si>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</si>
  <si>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</si>
  <si>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</si>
  <si>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</si>
  <si>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</si>
  <si>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</si>
  <si>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</si>
  <si>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</si>
  <si>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</si>
  <si>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</si>
  <si>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</si>
  <si>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</si>
  <si>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</si>
  <si>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</si>
  <si>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</si>
  <si>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</si>
  <si>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</si>
  <si>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</si>
  <si>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</si>
  <si>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</si>
  <si>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</si>
  <si>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</si>
  <si>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</si>
  <si>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</si>
  <si>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</si>
  <si>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</si>
  <si>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</si>
  <si>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</si>
  <si>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</si>
  <si>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</si>
  <si>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</si>
  <si>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</si>
  <si>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</si>
  <si>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</si>
  <si>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</si>
  <si>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</si>
  <si>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</si>
  <si>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</si>
  <si>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</si>
  <si>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</si>
  <si>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</si>
  <si>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</si>
  <si>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</si>
  <si>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</si>
  <si>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</si>
  <si>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</si>
  <si>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</si>
  <si>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</si>
  <si>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</si>
  <si>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</si>
  <si>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</si>
  <si>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</si>
  <si>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</si>
  <si>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</si>
  <si>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</si>
  <si>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</si>
  <si>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</si>
  <si>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</si>
  <si>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</si>
  <si>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</si>
  <si>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</si>
  <si>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</si>
  <si>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</si>
  <si>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</si>
  <si>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</si>
  <si>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</si>
  <si>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</si>
  <si>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</si>
  <si>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</si>
  <si>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</si>
  <si>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</si>
  <si>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</si>
  <si>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</si>
  <si>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</si>
  <si>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</si>
  <si>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</si>
  <si>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</si>
  <si>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</si>
  <si>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</si>
  <si>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</si>
  <si>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</si>
  <si>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</si>
  <si>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</si>
  <si>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</si>
  <si>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</si>
  <si>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</si>
  <si>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</si>
  <si>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</si>
  <si>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</si>
  <si>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</si>
  <si>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</si>
  <si>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</si>
  <si>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</si>
  <si>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</si>
  <si>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</si>
  <si>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</si>
  <si>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</si>
  <si>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</si>
  <si>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</si>
  <si>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</si>
  <si>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</si>
  <si>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</si>
  <si>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</si>
  <si>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</si>
  <si>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</si>
  <si>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</si>
  <si>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</si>
  <si>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</si>
  <si>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</si>
  <si>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</si>
  <si>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</si>
  <si>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</si>
  <si>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</si>
  <si>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</si>
  <si>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</si>
  <si>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</si>
  <si>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</si>
  <si>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</si>
  <si>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</si>
  <si>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</si>
  <si>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</si>
  <si>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</si>
  <si>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</si>
  <si>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</si>
  <si>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</si>
  <si>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</si>
  <si>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</si>
  <si>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</si>
  <si>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</si>
  <si>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</si>
  <si>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</si>
  <si>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</si>
  <si>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</si>
  <si>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</si>
  <si>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</si>
  <si>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</si>
  <si>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</si>
  <si>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</si>
  <si>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</si>
  <si>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</si>
  <si>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</si>
  <si>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</si>
  <si>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</si>
  <si>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</si>
  <si>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</si>
  <si>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</si>
  <si>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</si>
  <si>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</si>
  <si>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</si>
  <si>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</si>
  <si>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</si>
  <si>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</si>
  <si>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</si>
  <si>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</si>
  <si>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</si>
  <si>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</si>
  <si>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</si>
  <si>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</si>
  <si>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</si>
  <si>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</si>
  <si>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</si>
  <si>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</si>
  <si>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</si>
  <si>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</si>
  <si>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</si>
  <si>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</si>
  <si>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</si>
  <si>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</si>
  <si>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</si>
  <si>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</si>
  <si>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</si>
  <si>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</si>
  <si>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</si>
  <si>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</si>
  <si>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</si>
  <si>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</si>
  <si>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</si>
  <si>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</si>
  <si>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</si>
  <si>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</si>
  <si>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</si>
  <si>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</si>
  <si>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</si>
  <si>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</si>
  <si>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</si>
  <si>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</si>
  <si>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</si>
  <si>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</si>
  <si>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</si>
  <si>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</si>
  <si>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</si>
  <si>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</si>
  <si>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</si>
  <si>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</si>
  <si>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</si>
  <si>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</si>
  <si>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</si>
  <si>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</si>
  <si>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</si>
  <si>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</si>
  <si>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</si>
  <si>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</si>
  <si>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</si>
  <si>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</si>
  <si>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</si>
  <si>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</si>
  <si>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</si>
  <si>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</si>
  <si>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</si>
  <si>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</si>
  <si>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</si>
  <si>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</si>
  <si>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</si>
  <si>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</si>
  <si>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</si>
  <si>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</si>
  <si>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</si>
  <si>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</si>
  <si>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</si>
  <si>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</si>
  <si>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</si>
  <si>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</si>
  <si>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</si>
  <si>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</si>
  <si>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</si>
  <si>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</si>
  <si>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</si>
  <si>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</si>
  <si>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</si>
  <si>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</si>
  <si>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</si>
  <si>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</si>
  <si>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</si>
  <si>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</si>
  <si>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</si>
  <si>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</si>
  <si>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</si>
  <si>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</si>
  <si>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</si>
  <si>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</si>
  <si>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</si>
  <si>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</si>
  <si>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</si>
  <si>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</si>
  <si>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</si>
  <si>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</si>
  <si>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</si>
  <si>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</si>
  <si>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</si>
  <si>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</si>
  <si>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</si>
  <si>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</si>
  <si>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</si>
  <si>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</si>
  <si>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</si>
  <si>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</si>
  <si>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</si>
  <si>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</si>
  <si>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</si>
  <si>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</si>
  <si>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</si>
  <si>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</si>
  <si>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</si>
  <si>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</si>
  <si>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</si>
  <si>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</si>
  <si>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</si>
  <si>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</si>
  <si>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</si>
  <si>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</si>
  <si>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</si>
  <si>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</si>
  <si>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</si>
  <si>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</si>
  <si>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</si>
  <si>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</si>
  <si>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</si>
  <si>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</si>
  <si>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</si>
  <si>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</si>
  <si>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</si>
  <si>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</si>
  <si>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</si>
  <si>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</si>
  <si>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</si>
  <si>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</si>
  <si>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</si>
  <si>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</si>
  <si>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</si>
  <si>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</si>
  <si>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</si>
  <si>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</si>
  <si>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</si>
  <si>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</si>
  <si>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</si>
  <si>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</si>
  <si>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</si>
  <si>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</si>
  <si>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</si>
  <si>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</si>
  <si>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</si>
  <si>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</si>
  <si>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</si>
  <si>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</si>
  <si>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</si>
  <si>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</si>
  <si>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</si>
  <si>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</si>
  <si>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</si>
  <si>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</si>
  <si>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</si>
  <si>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</si>
  <si>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</si>
  <si>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</si>
  <si>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</si>
  <si>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</si>
  <si>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</si>
  <si>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</si>
  <si>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</si>
  <si>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</si>
  <si>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</si>
  <si>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</si>
  <si>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</si>
  <si>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</si>
  <si>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</si>
  <si>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</si>
  <si>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</si>
  <si>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</si>
  <si>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</si>
  <si>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</si>
  <si>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</si>
  <si>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</si>
  <si>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</si>
  <si>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</si>
  <si>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</si>
  <si>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</si>
  <si>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</si>
  <si>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</si>
  <si>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</si>
  <si>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</si>
  <si>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</si>
  <si>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</si>
  <si>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</si>
  <si>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</si>
  <si>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</si>
  <si>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</si>
  <si>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</si>
  <si>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</si>
  <si>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</si>
  <si>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</si>
  <si>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</si>
  <si>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</si>
  <si>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</si>
  <si>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</si>
  <si>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</si>
  <si>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</si>
  <si>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</si>
  <si>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</si>
  <si>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</si>
  <si>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</si>
  <si>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</si>
  <si>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</si>
  <si>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</si>
  <si>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</si>
  <si>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</si>
  <si>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</si>
  <si>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</si>
  <si>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</si>
  <si>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</si>
  <si>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</si>
  <si>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</si>
  <si>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</si>
  <si>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</si>
  <si>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</si>
  <si>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</si>
  <si>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</si>
  <si>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</si>
  <si>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</si>
  <si>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</si>
  <si>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</si>
  <si>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</si>
  <si>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</si>
  <si>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</si>
  <si>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</si>
  <si>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</si>
  <si>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</si>
  <si>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</si>
  <si>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</si>
  <si>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</si>
  <si>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</si>
  <si>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</si>
  <si>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</si>
  <si>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</si>
  <si>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</si>
  <si>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</si>
  <si>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</si>
  <si>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</si>
  <si>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</si>
  <si>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</si>
  <si>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</si>
  <si>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</si>
  <si>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</si>
  <si>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</si>
  <si>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</si>
  <si>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</si>
  <si>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</si>
  <si>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</si>
  <si>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</si>
  <si>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</si>
  <si>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</si>
  <si>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</si>
  <si>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</si>
  <si>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</si>
  <si>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</si>
  <si>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</si>
  <si>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</si>
  <si>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</si>
  <si>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</si>
  <si>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</si>
  <si>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</si>
  <si>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</si>
  <si>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</si>
  <si>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</si>
  <si>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</si>
  <si>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</si>
  <si>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</si>
  <si>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</si>
  <si>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</si>
  <si>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</si>
  <si>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</si>
  <si>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</si>
  <si>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</si>
  <si>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</si>
  <si>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</si>
  <si>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</si>
  <si>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</si>
  <si>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</si>
  <si>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</si>
  <si>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</si>
  <si>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</si>
  <si>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</si>
  <si>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</si>
  <si>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</si>
  <si>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</si>
  <si>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</si>
  <si>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</si>
  <si>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</si>
  <si>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</si>
  <si>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</si>
  <si>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</si>
  <si>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</si>
  <si>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</si>
  <si>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</si>
  <si>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</si>
  <si>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</si>
  <si>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</si>
  <si>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</si>
  <si>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</si>
  <si>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</si>
  <si>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</si>
  <si>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</si>
  <si>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</si>
  <si>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</si>
  <si>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</si>
  <si>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</si>
  <si>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</si>
  <si>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</si>
  <si>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</si>
  <si>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</si>
  <si>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</si>
  <si>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</si>
  <si>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</si>
  <si>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</si>
  <si>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</si>
  <si>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</si>
  <si>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</si>
  <si>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</si>
  <si>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</si>
  <si>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</si>
  <si>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</si>
  <si>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</si>
  <si>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</si>
  <si>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</si>
  <si>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</si>
  <si>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</si>
  <si>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</si>
  <si>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</si>
  <si>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</si>
  <si>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</si>
  <si>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</si>
  <si>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</si>
  <si>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</si>
  <si>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</si>
  <si>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</si>
  <si>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</si>
  <si>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</si>
  <si>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</si>
  <si>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</si>
  <si>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</si>
  <si>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</si>
  <si>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</si>
  <si>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</si>
  <si>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</si>
  <si>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</si>
  <si>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</si>
  <si>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</si>
  <si>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</si>
  <si>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</si>
  <si>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</si>
  <si>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</si>
  <si>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</si>
  <si>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</si>
  <si>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</si>
  <si>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</si>
  <si>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</si>
  <si>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</si>
  <si>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</si>
  <si>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</si>
  <si>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</si>
  <si>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</si>
  <si>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</si>
  <si>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</si>
  <si>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</si>
  <si>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</si>
  <si>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</si>
  <si>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</si>
  <si>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</si>
  <si>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</si>
  <si>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</si>
  <si>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</si>
  <si>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</si>
  <si>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</si>
  <si>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</si>
  <si>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</si>
  <si>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</si>
  <si>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</si>
  <si>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</si>
  <si>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</si>
  <si>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</si>
  <si>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</si>
  <si>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</si>
  <si>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</si>
  <si>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</si>
  <si>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</si>
  <si>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</si>
  <si>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</si>
  <si>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</si>
  <si>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</si>
  <si>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</si>
  <si>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</si>
  <si>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</si>
  <si>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</si>
  <si>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</si>
  <si>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</si>
  <si>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</si>
  <si>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</si>
  <si>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</si>
  <si>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</si>
  <si>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</si>
  <si>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</si>
  <si>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</si>
  <si>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</si>
  <si>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</si>
  <si>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</si>
  <si>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</si>
  <si>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</si>
  <si>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</si>
  <si>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</si>
  <si>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</si>
  <si>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</si>
  <si>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</si>
  <si>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</si>
  <si>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</si>
  <si>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</si>
  <si>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</si>
  <si>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</si>
  <si>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</si>
  <si>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</si>
  <si>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</si>
  <si>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</si>
  <si>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</si>
  <si>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</si>
  <si>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</si>
  <si>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</si>
  <si>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</si>
  <si>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</si>
  <si>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</si>
  <si>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</si>
  <si>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</si>
  <si>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</si>
  <si>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</si>
  <si>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</si>
  <si>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</si>
  <si>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</si>
  <si>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</si>
  <si>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</si>
  <si>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</si>
  <si>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</si>
  <si>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</si>
  <si>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</si>
  <si>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</si>
  <si>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</si>
  <si>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</si>
  <si>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</si>
  <si>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</si>
  <si>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</si>
  <si>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</si>
  <si>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</si>
  <si>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</si>
  <si>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</si>
  <si>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</si>
  <si>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</si>
  <si>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</si>
  <si>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</si>
  <si>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</si>
  <si>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</si>
  <si>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</si>
  <si>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</si>
  <si>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</si>
  <si>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</si>
  <si>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</si>
  <si>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</si>
  <si>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</si>
  <si>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</si>
  <si>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</si>
  <si>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</si>
  <si>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</si>
  <si>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</si>
  <si>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</si>
  <si>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</si>
  <si>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</si>
  <si>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</si>
  <si>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</si>
  <si>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</si>
  <si>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</si>
  <si>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</si>
  <si>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</si>
  <si>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</si>
  <si>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</si>
  <si>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</si>
  <si>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</si>
  <si>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</si>
  <si>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</si>
  <si>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</si>
  <si>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</si>
  <si>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</si>
  <si>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</si>
  <si>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</si>
  <si>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</si>
  <si>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</si>
  <si>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</si>
  <si>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</si>
  <si>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</si>
  <si>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</si>
  <si>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</si>
  <si>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</si>
  <si>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</si>
  <si>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</si>
  <si>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</si>
  <si>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</si>
  <si>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</si>
  <si>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</si>
  <si>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</si>
  <si>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</si>
  <si>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</si>
  <si>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</si>
  <si>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</si>
  <si>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</si>
  <si>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</si>
  <si>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</si>
  <si>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</si>
  <si>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</si>
  <si>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</si>
  <si>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</si>
  <si>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</si>
  <si>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</si>
  <si>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</si>
  <si>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</si>
  <si>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</si>
  <si>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</si>
  <si>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</si>
  <si>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</si>
  <si>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</si>
  <si>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</si>
  <si>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</si>
  <si>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</si>
  <si>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</si>
  <si>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</si>
  <si>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</si>
  <si>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</si>
  <si>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</si>
  <si>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</si>
  <si>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</si>
  <si>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</si>
  <si>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</si>
  <si>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</si>
  <si>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</si>
  <si>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</si>
  <si>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</si>
  <si>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</si>
  <si>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</si>
  <si>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</si>
  <si>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</si>
  <si>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</si>
  <si>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</si>
  <si>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</si>
  <si>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</si>
  <si>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</si>
  <si>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</si>
  <si>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</si>
  <si>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</si>
  <si>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</si>
  <si>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</si>
  <si>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</si>
  <si>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</si>
  <si>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</si>
  <si>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</si>
  <si>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</si>
  <si>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</si>
  <si>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</si>
  <si>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</si>
  <si>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</si>
  <si>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</si>
  <si>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</si>
  <si>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</si>
  <si>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</si>
  <si>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</si>
  <si>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</si>
  <si>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</si>
  <si>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</si>
  <si>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</si>
  <si>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</si>
  <si>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</si>
  <si>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</si>
  <si>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</si>
  <si>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</si>
  <si>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</si>
  <si>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</si>
  <si>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</si>
  <si>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</si>
  <si>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</si>
  <si>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</si>
  <si>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</si>
  <si>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</si>
  <si>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</si>
  <si>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</si>
  <si>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</si>
  <si>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</si>
  <si>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</si>
  <si>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</si>
  <si>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</si>
  <si>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</si>
  <si>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</si>
  <si>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</si>
  <si>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</si>
  <si>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</si>
  <si>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</si>
  <si>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</si>
  <si>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</si>
  <si>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</si>
  <si>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</si>
  <si>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</si>
  <si>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</si>
  <si>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</si>
  <si>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</si>
  <si>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</si>
  <si>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</si>
  <si>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</si>
  <si>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</si>
  <si>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</si>
  <si>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</si>
  <si>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</si>
  <si>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</si>
  <si>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</si>
  <si>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</si>
  <si>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</si>
  <si>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</si>
  <si>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</si>
  <si>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</si>
  <si>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</si>
  <si>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</si>
  <si>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</si>
  <si>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</si>
  <si>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</si>
  <si>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</si>
  <si>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</si>
  <si>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</si>
  <si>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</si>
  <si>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</si>
  <si>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</si>
  <si>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</si>
  <si>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</si>
  <si>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</si>
  <si>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</si>
  <si>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</si>
  <si>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</si>
  <si>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</si>
  <si>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</si>
  <si>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</si>
  <si>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</si>
  <si>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</si>
  <si>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</si>
  <si>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</si>
  <si>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</si>
  <si>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</si>
  <si>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</si>
  <si>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</si>
  <si>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</si>
  <si>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</si>
  <si>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</si>
  <si>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</si>
  <si>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</si>
  <si>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</si>
  <si>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</si>
  <si>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</si>
  <si>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</si>
  <si>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</si>
  <si>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</si>
  <si>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</si>
  <si>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</si>
  <si>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</si>
  <si>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</si>
  <si>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</si>
  <si>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</si>
  <si>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</si>
  <si>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</si>
  <si>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</si>
  <si>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</si>
  <si>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</si>
  <si>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</si>
  <si>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</si>
  <si>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</si>
  <si>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</si>
  <si>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</si>
  <si>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</si>
  <si>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</si>
  <si>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</si>
  <si>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</si>
  <si>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</si>
  <si>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</si>
  <si>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</si>
  <si>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</si>
  <si>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</si>
  <si>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</si>
  <si>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</si>
  <si>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</si>
  <si>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</si>
  <si>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</si>
  <si>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</si>
  <si>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</si>
  <si>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</si>
  <si>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</si>
  <si>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</si>
  <si>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</si>
  <si>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</si>
  <si>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</si>
  <si>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</si>
  <si>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</si>
  <si>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</si>
  <si>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</si>
  <si>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</si>
  <si>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</si>
  <si>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</si>
  <si>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</si>
  <si>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</si>
  <si>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</si>
  <si>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</si>
  <si>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</si>
  <si>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</si>
  <si>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</si>
  <si>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</si>
  <si>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</si>
  <si>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</si>
  <si>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</si>
  <si>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</si>
  <si>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</si>
  <si>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</si>
  <si>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</si>
  <si>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</si>
  <si>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</si>
  <si>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</si>
  <si>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</si>
  <si>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</si>
  <si>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</si>
  <si>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</si>
  <si>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</si>
  <si>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</si>
  <si>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</si>
  <si>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</si>
  <si>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</si>
  <si>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</si>
  <si>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</si>
  <si>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</si>
  <si>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</si>
  <si>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</si>
  <si>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</si>
  <si>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</si>
  <si>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</si>
  <si>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</si>
  <si>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</si>
  <si>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</si>
  <si>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</si>
  <si>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</si>
  <si>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</si>
  <si>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</si>
  <si>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</si>
  <si>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</si>
  <si>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</si>
  <si>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</si>
  <si>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</si>
  <si>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</si>
  <si>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</si>
  <si>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</si>
  <si>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</si>
  <si>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</si>
  <si>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</si>
  <si>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</si>
  <si>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</si>
  <si>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</si>
  <si>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</si>
  <si>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</si>
  <si>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</si>
  <si>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</si>
  <si>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</si>
  <si>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</si>
  <si>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</si>
  <si>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</si>
  <si>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</si>
  <si>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</si>
  <si>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</si>
  <si>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</si>
  <si>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</si>
  <si>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</si>
  <si>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</si>
  <si>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</si>
  <si>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</si>
  <si>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</si>
  <si>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</si>
  <si>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</si>
  <si>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</si>
  <si>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</si>
  <si>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</si>
  <si>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</si>
  <si>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</si>
  <si>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</si>
  <si>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</si>
  <si>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</si>
  <si>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</si>
  <si>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</si>
  <si>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</si>
  <si>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</si>
  <si>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</si>
  <si>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</si>
  <si>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</si>
  <si>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</si>
  <si>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</si>
  <si>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</si>
  <si>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</si>
  <si>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</si>
  <si>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</si>
  <si>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</si>
  <si>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</si>
  <si>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</si>
  <si>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</si>
  <si>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</si>
  <si>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</si>
  <si>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</si>
  <si>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</si>
  <si>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</si>
  <si>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</si>
  <si>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</si>
  <si>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</si>
  <si>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</si>
  <si>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</si>
  <si>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</si>
  <si>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</si>
  <si>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</si>
  <si>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</si>
  <si>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</si>
  <si>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</si>
  <si>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</si>
  <si>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</si>
  <si>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</si>
  <si>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</si>
  <si>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</si>
  <si>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</si>
  <si>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</si>
  <si>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</si>
  <si>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</si>
  <si>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</si>
  <si>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</si>
  <si>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</si>
  <si>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</si>
  <si>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</si>
  <si>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</si>
  <si>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</si>
  <si>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</si>
  <si>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</si>
  <si>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</si>
  <si>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</si>
  <si>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</si>
  <si>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</si>
  <si>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</si>
  <si>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</si>
  <si>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</si>
  <si>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</si>
  <si>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</si>
  <si>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</si>
  <si>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</si>
  <si>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</si>
  <si>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</si>
  <si>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</si>
  <si>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</si>
  <si>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</si>
  <si>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</si>
  <si>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</si>
  <si>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</si>
  <si>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</si>
  <si>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</si>
  <si>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</si>
  <si>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</si>
  <si>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</si>
  <si>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</si>
  <si>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</si>
  <si>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</si>
  <si>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</si>
  <si>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</si>
  <si>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</si>
  <si>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</si>
  <si>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</si>
  <si>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</si>
  <si>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</si>
  <si>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</si>
  <si>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</si>
  <si>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</si>
  <si>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</si>
  <si>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</si>
  <si>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</si>
  <si>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</si>
  <si>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</si>
  <si>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</si>
  <si>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</si>
  <si>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</si>
  <si>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</si>
  <si>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</si>
  <si>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</si>
  <si>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</si>
  <si>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</si>
  <si>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</si>
  <si>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</si>
  <si>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</si>
  <si>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</si>
  <si>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</si>
  <si>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</si>
  <si>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</si>
  <si>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</si>
  <si>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</si>
  <si>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</si>
  <si>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</si>
  <si>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</si>
  <si>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</si>
  <si>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</si>
  <si>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</si>
  <si>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</si>
  <si>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</si>
  <si>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</si>
  <si>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</si>
  <si>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</si>
  <si>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</si>
  <si>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</si>
  <si>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</si>
  <si>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</si>
  <si>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</si>
  <si>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</si>
  <si>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</si>
  <si>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</si>
  <si>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</si>
  <si>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</si>
  <si>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</si>
  <si>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</si>
  <si>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</si>
  <si>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</si>
  <si>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</si>
  <si>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</si>
  <si>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</si>
  <si>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</si>
  <si>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</si>
  <si>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</si>
  <si>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</si>
  <si>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</si>
  <si>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</si>
  <si>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</si>
  <si>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</si>
  <si>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</si>
  <si>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</si>
  <si>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</si>
  <si>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</si>
  <si>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</si>
  <si>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</si>
  <si>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</si>
  <si>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</si>
  <si>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</si>
  <si>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</si>
  <si>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</si>
  <si>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</si>
  <si>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</si>
  <si>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</si>
  <si>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</si>
  <si>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</si>
  <si>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</si>
  <si>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</si>
  <si>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</si>
  <si>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</si>
  <si>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</si>
  <si>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</si>
  <si>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</si>
  <si>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</si>
  <si>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</si>
  <si>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</si>
  <si>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</si>
  <si>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</si>
  <si>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</si>
  <si>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</si>
  <si>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</si>
  <si>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</si>
  <si>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</si>
  <si>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</si>
  <si>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</si>
  <si>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</si>
  <si>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</si>
  <si>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</si>
  <si>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</si>
  <si>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</si>
  <si>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</si>
  <si>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</si>
  <si>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</si>
  <si>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</si>
  <si>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</si>
  <si>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</si>
  <si>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</si>
  <si>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</si>
  <si>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</si>
  <si>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</si>
  <si>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</si>
  <si>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</si>
  <si>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</si>
  <si>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</si>
  <si>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</si>
  <si>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</si>
  <si>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</si>
  <si>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</si>
  <si>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</si>
  <si>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</si>
  <si>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</si>
  <si>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</si>
  <si>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</si>
  <si>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</si>
  <si>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</si>
  <si>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</si>
  <si>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</si>
  <si>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</si>
  <si>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</si>
  <si>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</si>
  <si>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</si>
  <si>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</si>
  <si>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</si>
  <si>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</si>
  <si>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</si>
  <si>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</si>
  <si>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</si>
  <si>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</si>
  <si>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</si>
  <si>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</si>
  <si>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</si>
  <si>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</si>
  <si>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</si>
  <si>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</si>
  <si>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</si>
  <si>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</si>
  <si>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</si>
  <si>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</si>
  <si>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</si>
  <si>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</si>
  <si>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</si>
  <si>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</si>
  <si>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</si>
  <si>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</si>
  <si>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</si>
  <si>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</si>
  <si>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</si>
  <si>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</si>
  <si>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</si>
  <si>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</si>
  <si>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</si>
  <si>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</si>
  <si>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</si>
  <si>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</si>
  <si>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</si>
  <si>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</si>
  <si>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</si>
  <si>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</si>
  <si>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</si>
  <si>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</si>
  <si>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</si>
  <si>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</si>
  <si>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</si>
  <si>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</si>
  <si>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</si>
  <si>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</si>
  <si>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</si>
  <si>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</si>
  <si>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</si>
  <si>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</si>
  <si>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</si>
  <si>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</si>
  <si>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</si>
  <si>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</si>
  <si>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</si>
  <si>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</si>
  <si>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</si>
  <si>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</si>
  <si>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</si>
  <si>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</si>
  <si>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</si>
  <si>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</si>
  <si>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</si>
  <si>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</si>
  <si>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</si>
  <si>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</si>
  <si>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</si>
  <si>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</si>
  <si>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</si>
  <si>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</si>
  <si>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</si>
  <si>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</si>
  <si>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</si>
  <si>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</si>
  <si>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</si>
  <si>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</si>
  <si>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</si>
  <si>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</si>
  <si>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</si>
  <si>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</si>
  <si>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</si>
  <si>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</si>
  <si>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</si>
  <si>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</si>
  <si>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</si>
  <si>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</si>
  <si>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</si>
  <si>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</si>
  <si>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</si>
  <si>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</si>
  <si>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</si>
  <si>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</si>
  <si>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</si>
  <si>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</si>
  <si>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</si>
  <si>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</si>
  <si>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</si>
  <si>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</si>
  <si>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</si>
  <si>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</si>
  <si>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</si>
  <si>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</si>
  <si>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</si>
  <si>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</si>
  <si>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</si>
  <si>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</si>
  <si>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</si>
  <si>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</si>
  <si>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</si>
  <si>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</si>
  <si>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</si>
  <si>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</si>
  <si>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</si>
  <si>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</si>
  <si>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</si>
  <si>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</si>
  <si>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</si>
  <si>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</si>
  <si>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</si>
  <si>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</si>
  <si>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</si>
  <si>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</si>
  <si>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</si>
  <si>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</si>
  <si>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</si>
  <si>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</si>
  <si>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</si>
  <si>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</si>
  <si>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</si>
  <si>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</si>
  <si>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</si>
  <si>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</si>
  <si>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</si>
  <si>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</si>
  <si>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</si>
  <si>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</si>
  <si>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</si>
  <si>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</si>
  <si>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</si>
  <si>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</si>
  <si>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</si>
  <si>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</si>
  <si>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</si>
  <si>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</si>
  <si>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</si>
  <si>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</si>
  <si>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</si>
  <si>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</si>
  <si>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</si>
  <si>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</si>
  <si>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</si>
  <si>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</si>
  <si>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</si>
  <si>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</si>
  <si>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</si>
  <si>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</si>
  <si>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</si>
  <si>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</si>
  <si>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</si>
  <si>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</si>
  <si>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</si>
  <si>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</si>
  <si>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</si>
  <si>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</si>
  <si>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</si>
  <si>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</si>
  <si>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</si>
  <si>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</si>
  <si>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</si>
  <si>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</si>
  <si>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</si>
  <si>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</si>
  <si>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</si>
  <si>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</si>
  <si>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</si>
  <si>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</si>
  <si>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</si>
  <si>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</si>
  <si>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</si>
  <si>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</si>
  <si>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</si>
  <si>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</si>
  <si>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</si>
  <si>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</si>
  <si>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</si>
  <si>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</si>
  <si>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</si>
  <si>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</si>
  <si>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</si>
  <si>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</si>
  <si>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</si>
  <si>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</si>
  <si>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</si>
  <si>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</si>
  <si>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</si>
  <si>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</si>
  <si>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</si>
  <si>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</si>
  <si>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</si>
  <si>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</si>
  <si>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</si>
  <si>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</si>
  <si>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</si>
  <si>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</si>
  <si>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</si>
  <si>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</si>
  <si>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</si>
  <si>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</si>
  <si>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</si>
  <si>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</si>
  <si>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</si>
  <si>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</si>
  <si>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</si>
  <si>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</si>
  <si>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</si>
  <si>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</si>
  <si>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</si>
  <si>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</si>
  <si>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</si>
  <si>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</si>
  <si>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</si>
  <si>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</si>
  <si>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</si>
  <si>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</si>
  <si>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</si>
  <si>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</si>
  <si>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</si>
  <si>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</si>
  <si>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</si>
  <si>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</si>
  <si>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</si>
  <si>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</si>
  <si>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</si>
  <si>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</si>
  <si>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</si>
  <si>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</si>
  <si>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</si>
  <si>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</si>
  <si>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</si>
  <si>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</si>
  <si>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</si>
  <si>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</si>
  <si>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</si>
  <si>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</si>
  <si>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</si>
  <si>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</si>
  <si>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</si>
  <si>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</si>
  <si>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</si>
  <si>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</si>
  <si>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</si>
  <si>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</si>
  <si>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</si>
  <si>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</si>
  <si>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</si>
  <si>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</si>
  <si>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</si>
  <si>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</si>
  <si>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</si>
  <si>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</si>
  <si>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</si>
  <si>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</si>
  <si>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</si>
  <si>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</si>
  <si>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</si>
  <si>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</si>
  <si>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</si>
  <si>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</si>
  <si>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</si>
  <si>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</si>
  <si>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</si>
  <si>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</si>
  <si>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</si>
  <si>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</si>
  <si>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</si>
  <si>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</si>
  <si>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</si>
  <si>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</si>
  <si>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</si>
  <si>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</si>
  <si>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</si>
  <si>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</si>
  <si>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</si>
  <si>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</si>
  <si>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</si>
  <si>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</si>
  <si>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</si>
  <si>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</si>
  <si>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</si>
  <si>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</si>
  <si>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</si>
  <si>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</si>
  <si>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</si>
  <si>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</si>
  <si>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</si>
  <si>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</si>
  <si>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</si>
  <si>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</si>
  <si>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</si>
  <si>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</si>
  <si>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</si>
  <si>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</si>
  <si>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</si>
  <si>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</si>
  <si>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</si>
  <si>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</si>
  <si>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</si>
  <si>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</si>
  <si>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</si>
  <si>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</si>
  <si>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</si>
  <si>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</si>
  <si>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</si>
  <si>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</si>
  <si>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</si>
  <si>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</si>
  <si>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</si>
  <si>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</si>
  <si>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</si>
  <si>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</si>
  <si>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</si>
  <si>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</si>
  <si>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</si>
  <si>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</si>
  <si>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</si>
  <si>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</si>
  <si>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</si>
  <si>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</si>
  <si>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</si>
  <si>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</si>
  <si>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</si>
  <si>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</si>
  <si>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</si>
  <si>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</si>
  <si>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</si>
  <si>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</si>
  <si>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</si>
  <si>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</si>
  <si>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</si>
  <si>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</si>
  <si>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</si>
  <si>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</si>
  <si>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</si>
  <si>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</si>
  <si>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</si>
  <si>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</si>
  <si>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</si>
  <si>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</si>
  <si>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</si>
  <si>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</si>
  <si>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</si>
  <si>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</si>
  <si>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</si>
  <si>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</si>
  <si>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</si>
  <si>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</si>
  <si>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</si>
  <si>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</si>
  <si>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</si>
  <si>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</si>
  <si>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</si>
  <si>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</si>
  <si>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</si>
  <si>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</si>
  <si>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</si>
  <si>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</si>
  <si>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</si>
  <si>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</si>
  <si>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</si>
  <si>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</si>
  <si>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</si>
  <si>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</si>
  <si>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</si>
  <si>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</si>
  <si>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</si>
  <si>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</si>
  <si>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</si>
  <si>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</si>
  <si>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</si>
  <si>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</si>
  <si>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</si>
  <si>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</si>
  <si>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</si>
  <si>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</si>
  <si>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</si>
  <si>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</si>
  <si>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</si>
  <si>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</si>
  <si>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</si>
  <si>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</si>
  <si>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</si>
  <si>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</si>
  <si>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</si>
  <si>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</si>
  <si>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</si>
  <si>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</si>
  <si>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</si>
  <si>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</si>
  <si>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</si>
  <si>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</si>
  <si>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</si>
  <si>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</si>
  <si>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</si>
  <si>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</si>
  <si>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</si>
  <si>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</si>
  <si>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</si>
  <si>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</si>
  <si>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</si>
  <si>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</si>
  <si>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</si>
  <si>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</si>
  <si>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</si>
  <si>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</si>
  <si>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</si>
  <si>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</si>
  <si>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</si>
  <si>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</si>
  <si>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</si>
  <si>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</si>
  <si>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</si>
  <si>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</si>
  <si>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</si>
  <si>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</si>
  <si>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</si>
  <si>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</si>
  <si>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</si>
  <si>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</si>
  <si>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</si>
  <si>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</si>
  <si>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</si>
  <si>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</si>
  <si>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</si>
  <si>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</si>
  <si>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</si>
  <si>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</si>
  <si>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</si>
  <si>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</si>
  <si>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</si>
  <si>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</si>
  <si>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</si>
  <si>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</si>
  <si>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</si>
  <si>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</si>
  <si>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</si>
  <si>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</si>
  <si>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</si>
  <si>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</si>
  <si>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</si>
  <si>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</si>
  <si>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</si>
  <si>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</si>
  <si>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</si>
  <si>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</si>
  <si>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</si>
  <si>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</si>
  <si>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</si>
  <si>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</si>
  <si>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</si>
  <si>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</si>
  <si>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</si>
  <si>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</si>
  <si>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</si>
  <si>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</si>
  <si>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</si>
  <si>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</si>
  <si>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</si>
  <si>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</si>
  <si>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</si>
  <si>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</si>
  <si>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</si>
  <si>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</si>
  <si>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</si>
  <si>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</si>
  <si>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</si>
  <si>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</si>
  <si>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</si>
  <si>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</si>
  <si>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</si>
  <si>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</si>
  <si>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</si>
  <si>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</si>
  <si>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</si>
  <si>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</si>
  <si>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</si>
  <si>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</si>
  <si>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</si>
  <si>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</si>
  <si>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</si>
  <si>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</si>
  <si>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</si>
  <si>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</si>
  <si>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</si>
  <si>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</si>
  <si>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</si>
  <si>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</si>
  <si>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</si>
  <si>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</si>
  <si>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</si>
  <si>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</si>
  <si>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</si>
  <si>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</si>
  <si>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</si>
  <si>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</si>
  <si>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</si>
  <si>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</si>
  <si>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</si>
  <si>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</si>
  <si>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</si>
  <si>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</si>
  <si>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</si>
  <si>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</si>
  <si>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</si>
  <si>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</si>
  <si>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</si>
  <si>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</si>
  <si>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</si>
  <si>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</si>
  <si>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</si>
  <si>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</si>
  <si>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</si>
  <si>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</si>
  <si>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</si>
  <si>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</si>
  <si>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</si>
  <si>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</si>
  <si>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</si>
  <si>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</si>
  <si>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</si>
  <si>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</si>
  <si>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</si>
  <si>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</si>
  <si>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</si>
  <si>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</si>
  <si>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</si>
  <si>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</si>
  <si>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</si>
  <si>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</si>
  <si>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</si>
  <si>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</si>
  <si>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</si>
  <si>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</si>
  <si>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</si>
  <si>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</si>
  <si>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</si>
  <si>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</si>
  <si>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</si>
  <si>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</si>
  <si>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</si>
  <si>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</si>
  <si>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</si>
  <si>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</si>
  <si>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</si>
  <si>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</si>
  <si>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</si>
  <si>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</si>
  <si>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</si>
  <si>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</si>
  <si>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</si>
  <si>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</si>
  <si>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</si>
  <si>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</si>
  <si>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</si>
  <si>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</si>
  <si>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</si>
  <si>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</si>
  <si>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</si>
  <si>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</si>
  <si>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</si>
  <si>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</si>
  <si>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</si>
  <si>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</si>
  <si>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</si>
  <si>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</si>
  <si>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</si>
  <si>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</si>
  <si>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</si>
  <si>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</si>
  <si>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</si>
  <si>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</si>
  <si>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</si>
  <si>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</si>
  <si>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</si>
  <si>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</si>
  <si>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</si>
  <si>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</si>
  <si>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</si>
  <si>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</si>
  <si>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</si>
  <si>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</si>
  <si>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</si>
  <si>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</si>
  <si>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</si>
  <si>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</si>
  <si>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</si>
  <si>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</si>
  <si>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</si>
  <si>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</si>
  <si>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</si>
  <si>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</si>
  <si>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</si>
  <si>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</si>
  <si>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</si>
  <si>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</si>
  <si>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</si>
  <si>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</si>
  <si>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</si>
  <si>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</si>
  <si>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</si>
  <si>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</si>
  <si>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</si>
  <si>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</si>
  <si>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</si>
  <si>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</si>
  <si>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</si>
  <si>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</si>
  <si>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</si>
  <si>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</si>
  <si>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</si>
  <si>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</si>
  <si>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</si>
  <si>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</si>
  <si>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</si>
  <si>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</si>
  <si>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</si>
  <si>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</si>
  <si>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</si>
  <si>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</si>
  <si>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</si>
  <si>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</si>
  <si>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</si>
  <si>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</si>
  <si>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</si>
  <si>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</si>
  <si>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</si>
  <si>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</si>
  <si>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</si>
  <si>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</si>
  <si>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</si>
  <si>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</si>
  <si>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</si>
  <si>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</si>
  <si>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</si>
  <si>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</si>
  <si>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</si>
  <si>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</si>
  <si>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</si>
  <si>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</si>
  <si>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</si>
  <si>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</si>
  <si>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</si>
  <si>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</si>
  <si>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</si>
  <si>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</si>
  <si>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</si>
  <si>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</si>
  <si>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</si>
  <si>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</si>
  <si>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</si>
  <si>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</si>
  <si>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</si>
  <si>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</si>
  <si>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</si>
  <si>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</si>
  <si>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</si>
  <si>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</si>
  <si>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</si>
  <si>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</si>
  <si>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</si>
  <si>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</si>
  <si>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</si>
  <si>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</si>
  <si>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</si>
  <si>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</si>
  <si>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</si>
  <si>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</si>
  <si>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</si>
  <si>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</si>
  <si>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</si>
  <si>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</si>
  <si>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</si>
  <si>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</si>
  <si>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</si>
  <si>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</si>
  <si>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</si>
  <si>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</si>
  <si>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</si>
  <si>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</si>
  <si>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</si>
  <si>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</si>
  <si>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</si>
  <si>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</si>
  <si>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</si>
  <si>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</si>
  <si>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</si>
  <si>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</si>
  <si>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</si>
  <si>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</si>
  <si>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</si>
  <si>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</si>
  <si>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</si>
  <si>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</si>
  <si>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</si>
  <si>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</si>
  <si>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</si>
  <si>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</si>
  <si>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</si>
  <si>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</si>
  <si>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</si>
  <si>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</si>
  <si>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</si>
  <si>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</si>
  <si>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</si>
  <si>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</si>
  <si>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</si>
  <si>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</si>
  <si>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</si>
  <si>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</si>
  <si>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</si>
  <si>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</si>
  <si>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</si>
  <si>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</si>
  <si>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</si>
  <si>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</si>
  <si>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</si>
  <si>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</si>
  <si>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</si>
  <si>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</si>
  <si>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</si>
  <si>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</si>
  <si>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</si>
  <si>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</si>
  <si>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</si>
  <si>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</si>
  <si>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</si>
  <si>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</si>
  <si>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</si>
  <si>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</si>
  <si>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</si>
  <si>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</si>
  <si>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</si>
  <si>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</si>
  <si>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</si>
  <si>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</si>
  <si>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</si>
  <si>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</si>
  <si>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</si>
  <si>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</si>
  <si>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</si>
  <si>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</si>
  <si>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</si>
  <si>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</si>
  <si>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</si>
  <si>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</si>
  <si>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</si>
  <si>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</si>
  <si>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</si>
  <si>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</si>
  <si>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</si>
  <si>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</si>
  <si>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</si>
  <si>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</si>
  <si>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</si>
  <si>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</si>
  <si>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</si>
  <si>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</si>
  <si>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</si>
  <si>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</si>
  <si>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</si>
  <si>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</si>
  <si>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</si>
  <si>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</si>
  <si>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</si>
  <si>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</si>
  <si>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</si>
  <si>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</si>
  <si>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</si>
  <si>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</si>
  <si>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</si>
  <si>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</si>
  <si>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</si>
  <si>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</si>
  <si>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</si>
  <si>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</si>
  <si>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</si>
  <si>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</si>
  <si>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</si>
  <si>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</si>
  <si>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</si>
  <si>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</si>
  <si>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</si>
  <si>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</si>
  <si>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</si>
  <si>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</si>
  <si>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</si>
  <si>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</si>
  <si>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</si>
  <si>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</si>
  <si>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</si>
  <si>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</si>
  <si>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</si>
  <si>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</si>
  <si>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</si>
  <si>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</si>
  <si>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</si>
  <si>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</si>
  <si>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</si>
  <si>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</si>
  <si>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</si>
  <si>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</si>
  <si>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</si>
  <si>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</si>
  <si>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</si>
  <si>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</si>
  <si>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</si>
  <si>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</si>
  <si>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</si>
  <si>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</si>
  <si>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</si>
  <si>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</si>
  <si>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</si>
  <si>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</si>
  <si>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</si>
  <si>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</si>
  <si>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</si>
  <si>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</si>
  <si>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</si>
  <si>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</si>
  <si>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</si>
  <si>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</si>
  <si>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</si>
  <si>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</si>
  <si>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</si>
  <si>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</si>
  <si>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</si>
  <si>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</si>
  <si>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</si>
  <si>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</si>
  <si>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</si>
  <si>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</si>
  <si>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</si>
  <si>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</si>
  <si>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</si>
  <si>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</si>
  <si>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</si>
  <si>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</si>
  <si>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</si>
  <si>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</si>
  <si>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</si>
  <si>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</si>
  <si>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</si>
  <si>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</si>
  <si>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</si>
  <si>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</si>
  <si>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</si>
  <si>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</si>
  <si>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</si>
  <si>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</si>
  <si>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</si>
  <si>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</si>
  <si>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</si>
  <si>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</si>
  <si>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</si>
  <si>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</si>
  <si>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</si>
  <si>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</si>
  <si>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</si>
  <si>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</si>
  <si>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</si>
  <si>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</si>
  <si>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</si>
  <si>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</si>
  <si>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</si>
  <si>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</si>
  <si>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</si>
  <si>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</si>
  <si>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</si>
  <si>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</si>
  <si>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</si>
  <si>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</si>
  <si>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</si>
  <si>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</si>
  <si>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</si>
  <si>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</si>
  <si>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</si>
  <si>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</si>
  <si>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</si>
  <si>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</si>
  <si>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</si>
  <si>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</si>
  <si>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</si>
  <si>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</si>
  <si>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</si>
  <si>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</si>
  <si>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</si>
  <si>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</si>
  <si>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</si>
  <si>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</si>
  <si>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</si>
  <si>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</si>
  <si>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</si>
  <si>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</si>
  <si>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</si>
  <si>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</si>
  <si>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</si>
  <si>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</si>
  <si>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</si>
  <si>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</si>
  <si>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</si>
  <si>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</si>
  <si>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</si>
  <si>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</si>
  <si>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</si>
  <si>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</si>
  <si>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</si>
  <si>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</si>
  <si>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</si>
  <si>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</si>
  <si>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</si>
  <si>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</si>
  <si>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</si>
  <si>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</si>
  <si>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</si>
  <si>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</si>
  <si>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</si>
  <si>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</si>
  <si>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</si>
  <si>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</si>
  <si>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</si>
  <si>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</si>
  <si>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</si>
  <si>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</si>
  <si>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</si>
  <si>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</si>
  <si>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</si>
  <si>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</si>
  <si>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</si>
  <si>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</si>
  <si>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</si>
  <si>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</si>
  <si>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</si>
  <si>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</si>
  <si>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</si>
  <si>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</si>
  <si>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</si>
  <si>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</si>
  <si>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</si>
  <si>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</si>
  <si>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</si>
  <si>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</si>
  <si>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</si>
  <si>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</si>
  <si>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</si>
  <si>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</si>
  <si>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</si>
  <si>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</si>
  <si>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</si>
  <si>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</si>
  <si>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</si>
  <si>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</si>
  <si>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</si>
  <si>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</si>
  <si>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</si>
  <si>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</si>
  <si>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</si>
  <si>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</si>
  <si>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</si>
  <si>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</si>
  <si>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</si>
  <si>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</si>
  <si>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</si>
  <si>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</si>
  <si>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</si>
  <si>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</si>
  <si>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</si>
  <si>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</si>
  <si>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</si>
  <si>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</si>
  <si>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</si>
  <si>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</si>
  <si>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</si>
  <si>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</si>
  <si>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</si>
  <si>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</si>
  <si>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</si>
  <si>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</si>
  <si>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</si>
  <si>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</si>
  <si>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</si>
  <si>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</si>
  <si>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</si>
  <si>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</si>
  <si>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</si>
  <si>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</si>
  <si>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</si>
  <si>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</si>
  <si>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</si>
  <si>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</si>
  <si>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</si>
  <si>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</si>
  <si>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</si>
  <si>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</si>
  <si>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</si>
  <si>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</si>
  <si>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</si>
  <si>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</si>
  <si>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</si>
  <si>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</si>
  <si>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</si>
  <si>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</si>
  <si>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</si>
  <si>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</si>
  <si>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</si>
  <si>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</si>
  <si>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</si>
  <si>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</si>
  <si>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</si>
  <si>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</si>
  <si>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</si>
  <si>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</si>
  <si>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</si>
  <si>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</si>
  <si>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</si>
  <si>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</si>
  <si>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</si>
  <si>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</si>
  <si>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</si>
  <si>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</si>
  <si>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</si>
  <si>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</si>
  <si>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</si>
  <si>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</si>
  <si>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</si>
  <si>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</si>
  <si>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</si>
  <si>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</si>
  <si>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</si>
  <si>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</si>
  <si>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</si>
  <si>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</si>
  <si>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</si>
  <si>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</si>
  <si>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</si>
  <si>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</si>
  <si>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</si>
  <si>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</si>
  <si>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</si>
  <si>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</si>
  <si>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</si>
  <si>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</si>
  <si>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</si>
  <si>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</si>
  <si>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</si>
  <si>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</si>
  <si>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</si>
  <si>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</si>
  <si>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</si>
  <si>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</si>
  <si>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</si>
  <si>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</si>
  <si>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</si>
  <si>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</si>
  <si>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</si>
  <si>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</si>
  <si>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</si>
  <si>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</si>
  <si>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</si>
  <si>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</si>
  <si>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</si>
  <si>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</si>
  <si>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</si>
  <si>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</si>
  <si>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</si>
  <si>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</si>
  <si>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</si>
  <si>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</si>
  <si>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</si>
  <si>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</si>
  <si>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</si>
  <si>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</si>
  <si>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</si>
  <si>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</si>
  <si>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</si>
  <si>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</si>
  <si>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</si>
  <si>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</si>
  <si>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</si>
  <si>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</si>
  <si>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</si>
  <si>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</si>
  <si>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</si>
  <si>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</si>
  <si>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</si>
  <si>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</si>
  <si>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</si>
  <si>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</si>
  <si>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</si>
  <si>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</si>
  <si>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</si>
  <si>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</si>
  <si>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</si>
  <si>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</si>
  <si>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</si>
  <si>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</si>
  <si>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</si>
  <si>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</si>
  <si>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</si>
  <si>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</si>
  <si>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</si>
  <si>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</si>
  <si>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</si>
  <si>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</si>
  <si>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</si>
  <si>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</si>
  <si>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</si>
  <si>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</si>
  <si>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</si>
  <si>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</si>
  <si>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</si>
  <si>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</si>
  <si>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</si>
  <si>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</si>
  <si>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</si>
  <si>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</si>
  <si>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</si>
  <si>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</si>
  <si>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</si>
  <si>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</si>
  <si>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</si>
  <si>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</si>
  <si>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</si>
  <si>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</si>
  <si>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</si>
  <si>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</si>
  <si>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</si>
  <si>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</si>
  <si>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</si>
  <si>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</si>
  <si>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</si>
  <si>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</si>
  <si>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</si>
  <si>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</si>
  <si>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</si>
  <si>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</si>
  <si>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</si>
  <si>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</si>
  <si>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</si>
  <si>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</si>
  <si>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</si>
  <si>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</si>
  <si>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</si>
  <si>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</si>
  <si>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</si>
  <si>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</si>
  <si>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</si>
  <si>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</si>
  <si>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</si>
  <si>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</si>
  <si>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</si>
  <si>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</si>
  <si>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</si>
  <si>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</si>
  <si>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</si>
  <si>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</si>
  <si>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</si>
  <si>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</si>
  <si>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</si>
  <si>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</si>
  <si>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</si>
  <si>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</si>
  <si>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</si>
  <si>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</si>
  <si>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</si>
  <si>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</si>
  <si>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</si>
  <si>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</si>
  <si>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</si>
  <si>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</si>
  <si>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</si>
  <si>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</si>
  <si>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</si>
  <si>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</si>
  <si>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</si>
  <si>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</si>
  <si>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</si>
  <si>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</si>
  <si>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</si>
  <si>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</si>
  <si>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</si>
  <si>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</si>
  <si>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</si>
  <si>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</si>
  <si>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</si>
  <si>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</si>
  <si>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</si>
  <si>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</si>
  <si>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</si>
  <si>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</si>
  <si>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</si>
  <si>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</si>
  <si>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</si>
  <si>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</si>
  <si>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</si>
  <si>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</si>
  <si>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</si>
  <si>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</si>
  <si>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</si>
  <si>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</si>
  <si>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</si>
  <si>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</si>
  <si>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</si>
  <si>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</si>
  <si>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</si>
  <si>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</si>
  <si>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</si>
  <si>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</si>
  <si>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</si>
  <si>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</si>
  <si>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</si>
  <si>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</si>
  <si>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</si>
  <si>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</si>
  <si>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</si>
  <si>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</si>
  <si>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</si>
  <si>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</si>
  <si>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</si>
  <si>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</si>
  <si>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</si>
  <si>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</si>
  <si>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</si>
  <si>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</si>
  <si>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</si>
  <si>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</si>
  <si>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</si>
  <si>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</si>
  <si>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</si>
  <si>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</si>
  <si>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</si>
  <si>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</si>
  <si>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</si>
  <si>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</si>
  <si>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</si>
  <si>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</si>
  <si>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</si>
  <si>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</si>
  <si>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</si>
  <si>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</si>
  <si>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</si>
  <si>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</si>
  <si>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</si>
  <si>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</si>
  <si>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</si>
  <si>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</si>
  <si>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</si>
  <si>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</si>
  <si>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</si>
  <si>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</si>
  <si>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</si>
  <si>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</si>
  <si>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</si>
  <si>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</si>
  <si>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</si>
  <si>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</si>
  <si>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</si>
  <si>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</si>
  <si>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</si>
  <si>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</si>
  <si>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</si>
  <si>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</si>
  <si>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</si>
  <si>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</si>
  <si>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</si>
  <si>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</si>
  <si>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</si>
  <si>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</si>
  <si>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</si>
  <si>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</si>
  <si>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</si>
  <si>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</si>
  <si>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</si>
  <si>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</si>
  <si>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</si>
  <si>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</si>
  <si>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</si>
  <si>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</si>
  <si>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</si>
  <si>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</si>
  <si>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</si>
  <si>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</si>
  <si>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</si>
  <si>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</si>
  <si>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</si>
  <si>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</si>
  <si>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</si>
  <si>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</si>
  <si>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</si>
  <si>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</si>
  <si>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</si>
  <si>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</si>
  <si>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</si>
  <si>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</si>
  <si>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</si>
  <si>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</si>
  <si>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</si>
  <si>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</si>
  <si>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</si>
  <si>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</si>
  <si>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</si>
  <si>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</si>
  <si>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</si>
  <si>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</si>
  <si>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</si>
  <si>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</si>
  <si>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</si>
  <si>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</si>
  <si>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</si>
  <si>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</si>
  <si>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</si>
  <si>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</si>
  <si>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</si>
  <si>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</si>
  <si>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</si>
  <si>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</si>
  <si>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</si>
  <si>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</si>
  <si>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</si>
  <si>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</si>
  <si>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</si>
  <si>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</si>
  <si>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</si>
  <si>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</si>
  <si>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</si>
  <si>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</si>
  <si>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</si>
  <si>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</si>
  <si>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</si>
  <si>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</si>
  <si>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</si>
  <si>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</si>
  <si>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</si>
  <si>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</si>
  <si>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</si>
  <si>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</si>
  <si>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</si>
  <si>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</si>
  <si>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</si>
  <si>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</si>
  <si>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</si>
  <si>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</si>
  <si>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</si>
  <si>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</si>
  <si>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</si>
  <si>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</si>
  <si>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</si>
  <si>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</si>
  <si>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</si>
  <si>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</si>
  <si>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</si>
  <si>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</si>
  <si>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</si>
  <si>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</si>
  <si>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</si>
  <si>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</si>
  <si>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</si>
  <si>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</si>
  <si>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</si>
  <si>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</si>
  <si>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</si>
  <si>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</si>
  <si>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</si>
  <si>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</si>
  <si>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</si>
  <si>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</si>
  <si>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</si>
  <si>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</si>
  <si>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</si>
  <si>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</si>
  <si>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</si>
  <si>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</si>
  <si>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</si>
  <si>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</si>
  <si>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</si>
  <si>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</si>
  <si>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</si>
  <si>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</si>
  <si>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</si>
  <si>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</si>
  <si>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</si>
  <si>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</si>
  <si>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</si>
  <si>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</si>
  <si>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</si>
  <si>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</si>
  <si>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</si>
  <si>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</si>
  <si>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</si>
  <si>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</si>
  <si>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</si>
  <si>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</si>
  <si>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</si>
  <si>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</si>
  <si>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</si>
  <si>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</si>
  <si>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</si>
  <si>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</si>
  <si>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</si>
  <si>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</si>
  <si>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</si>
  <si>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</si>
  <si>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</si>
  <si>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</si>
  <si>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</si>
  <si>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</si>
  <si>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</si>
  <si>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</si>
  <si>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</si>
  <si>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</si>
  <si>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</si>
  <si>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</si>
  <si>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</si>
  <si>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</si>
  <si>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</si>
  <si>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</si>
  <si>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</si>
  <si>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</si>
  <si>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</si>
  <si>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</si>
  <si>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</si>
  <si>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</si>
  <si>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</si>
  <si>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</si>
  <si>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</si>
  <si>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</si>
  <si>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</si>
  <si>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</si>
  <si>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</si>
  <si>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</si>
  <si>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</si>
  <si>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</si>
  <si>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</si>
  <si>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</si>
  <si>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</si>
  <si>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</si>
  <si>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</si>
  <si>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</si>
  <si>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</si>
  <si>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</si>
  <si>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</si>
  <si>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</si>
  <si>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</si>
  <si>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</si>
  <si>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</si>
  <si>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</si>
  <si>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</si>
  <si>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</si>
  <si>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</si>
  <si>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</si>
  <si>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</si>
  <si>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</si>
  <si>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</si>
  <si>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</si>
  <si>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</si>
  <si>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</si>
  <si>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</si>
  <si>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</si>
  <si>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</si>
  <si>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</si>
  <si>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</si>
  <si>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</si>
  <si>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</si>
  <si>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</si>
  <si>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</si>
  <si>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</si>
  <si>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</si>
  <si>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</si>
  <si>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</si>
  <si>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</si>
  <si>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</si>
  <si>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</si>
  <si>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</si>
  <si>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</si>
  <si>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</si>
  <si>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</si>
  <si>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</si>
  <si>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</si>
  <si>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</si>
  <si>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</si>
  <si>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</si>
  <si>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</si>
  <si>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</si>
  <si>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</si>
  <si>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</si>
  <si>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</si>
  <si>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</si>
  <si>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</si>
  <si>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</si>
  <si>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</si>
  <si>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</si>
  <si>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</si>
  <si>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</si>
  <si>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</si>
  <si>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</si>
  <si>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</si>
  <si>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</si>
  <si>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</si>
  <si>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</si>
  <si>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</si>
  <si>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</si>
  <si>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</si>
  <si>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</si>
  <si>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</si>
  <si>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</si>
  <si>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</si>
  <si>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</si>
  <si>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</si>
  <si>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</si>
  <si>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</si>
  <si>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</si>
  <si>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</si>
  <si>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</si>
  <si>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</si>
  <si>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</si>
  <si>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</si>
  <si>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</si>
  <si>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</si>
  <si>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</si>
  <si>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</si>
  <si>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</si>
  <si>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</si>
  <si>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</si>
  <si>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</si>
  <si>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</si>
  <si>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</si>
  <si>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</si>
  <si>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</si>
  <si>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</si>
  <si>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</si>
  <si>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</si>
  <si>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</si>
  <si>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</si>
  <si>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</si>
  <si>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</si>
  <si>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</si>
  <si>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</si>
  <si>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</si>
  <si>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</si>
  <si>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</si>
  <si>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</si>
  <si>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</si>
  <si>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</si>
  <si>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</si>
  <si>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</si>
  <si>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</si>
  <si>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</si>
  <si>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</si>
  <si>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</si>
  <si>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</si>
  <si>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</si>
  <si>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</si>
  <si>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</si>
  <si>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</si>
  <si>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</si>
  <si>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</si>
  <si>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</si>
  <si>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</si>
  <si>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</si>
  <si>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</si>
  <si>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</si>
  <si>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</si>
  <si>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</si>
  <si>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</si>
  <si>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</si>
  <si>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</si>
  <si>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</si>
  <si>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</si>
  <si>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</si>
  <si>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</si>
  <si>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</si>
  <si>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</si>
  <si>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</si>
  <si>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</si>
  <si>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</si>
  <si>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</si>
  <si>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</si>
  <si>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</si>
  <si>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</si>
  <si>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</si>
  <si>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</si>
  <si>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</si>
  <si>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</si>
  <si>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</si>
  <si>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</si>
  <si>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</si>
  <si>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</si>
  <si>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</si>
  <si>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</si>
  <si>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</si>
  <si>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</si>
  <si>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</si>
  <si>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</si>
  <si>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</si>
  <si>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</si>
  <si>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</si>
  <si>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</si>
  <si>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</si>
  <si>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</si>
  <si>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</si>
  <si>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</si>
  <si>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</si>
  <si>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</si>
  <si>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</si>
  <si>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</si>
  <si>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</si>
  <si>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</si>
  <si>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</si>
  <si>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</si>
  <si>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</si>
  <si>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</si>
  <si>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</si>
  <si>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</si>
  <si>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</si>
  <si>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</si>
  <si>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</si>
  <si>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</si>
  <si>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</si>
  <si>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</si>
  <si>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</si>
  <si>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</si>
  <si>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</si>
  <si>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</si>
  <si>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</si>
  <si>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</si>
  <si>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</si>
  <si>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</si>
  <si>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</si>
  <si>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</si>
  <si>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</si>
  <si>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</si>
  <si>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</si>
  <si>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</si>
  <si>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</si>
  <si>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</si>
  <si>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</si>
  <si>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</si>
  <si>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</si>
  <si>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</si>
  <si>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</si>
  <si>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</si>
  <si>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</si>
  <si>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</si>
  <si>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</si>
  <si>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</si>
  <si>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</si>
  <si>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</si>
  <si>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</si>
  <si>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</si>
  <si>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</si>
  <si>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</si>
  <si>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</si>
  <si>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</si>
  <si>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</si>
  <si>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</si>
  <si>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</si>
  <si>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</si>
  <si>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</si>
  <si>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</si>
  <si>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</si>
  <si>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</si>
  <si>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</si>
  <si>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</si>
  <si>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</si>
  <si>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</si>
  <si>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</si>
  <si>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</si>
  <si>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</si>
  <si>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</si>
  <si>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</si>
  <si>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</si>
  <si>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</si>
  <si>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</si>
  <si>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</si>
  <si>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</si>
  <si>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</si>
  <si>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</si>
  <si>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</si>
  <si>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</si>
  <si>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</si>
  <si>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</si>
  <si>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</si>
  <si>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</si>
  <si>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</si>
  <si>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</si>
  <si>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</si>
  <si>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</si>
  <si>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</si>
  <si>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</si>
  <si>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</si>
  <si>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</si>
  <si>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</si>
  <si>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</si>
  <si>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</si>
  <si>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</si>
  <si>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</si>
  <si>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</si>
  <si>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</si>
  <si>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</si>
  <si>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</si>
  <si>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</si>
  <si>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</si>
  <si>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</si>
  <si>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</si>
  <si>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</si>
  <si>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</si>
  <si>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</si>
  <si>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</si>
  <si>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</si>
  <si>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</si>
  <si>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</si>
  <si>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</si>
  <si>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</si>
  <si>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</si>
  <si>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</si>
  <si>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</si>
  <si>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</si>
  <si>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</si>
  <si>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</si>
  <si>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</si>
  <si>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</si>
  <si>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</si>
  <si>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</si>
  <si>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</si>
  <si>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</si>
  <si>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</si>
  <si>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</si>
  <si>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</si>
  <si>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</si>
  <si>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</si>
  <si>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</si>
  <si>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</si>
  <si>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</si>
  <si>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</si>
  <si>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</si>
  <si>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</si>
  <si>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</si>
  <si>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</si>
  <si>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</si>
  <si>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</si>
  <si>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</si>
  <si>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</si>
  <si>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</si>
  <si>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</si>
  <si>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</si>
  <si>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</si>
  <si>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</si>
  <si>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</si>
  <si>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</si>
  <si>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</si>
  <si>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</si>
  <si>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</si>
  <si>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</si>
  <si>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</si>
  <si>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</si>
  <si>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</si>
  <si>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</si>
  <si>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</si>
  <si>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</si>
  <si>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</si>
  <si>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</si>
  <si>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</si>
  <si>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</si>
  <si>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</si>
  <si>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</si>
  <si>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</si>
  <si>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</si>
  <si>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</si>
  <si>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</si>
  <si>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</si>
  <si>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</si>
  <si>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</si>
  <si>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</si>
  <si>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</si>
  <si>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</si>
  <si>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</si>
  <si>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</si>
  <si>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</si>
  <si>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</si>
  <si>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</si>
  <si>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</si>
  <si>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</si>
  <si>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</si>
  <si>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</si>
  <si>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</si>
  <si>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</si>
  <si>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</si>
  <si>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</si>
  <si>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</si>
  <si>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</si>
  <si>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</si>
  <si>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</si>
  <si>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</si>
  <si>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</si>
  <si>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</si>
  <si>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</si>
  <si>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</si>
  <si>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</si>
  <si>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</si>
  <si>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</si>
  <si>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</si>
  <si>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</si>
  <si>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</si>
  <si>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</si>
  <si>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</si>
  <si>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</si>
  <si>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</si>
  <si>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</si>
  <si>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</si>
  <si>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</si>
  <si>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</si>
  <si>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</si>
  <si>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</si>
  <si>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</si>
  <si>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</si>
  <si>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</si>
  <si>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</si>
  <si>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</si>
  <si>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</si>
  <si>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</si>
  <si>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</si>
  <si>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</si>
  <si>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</si>
  <si>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</si>
  <si>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</si>
  <si>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</si>
  <si>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</si>
  <si>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</si>
  <si>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</si>
  <si>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</si>
  <si>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</si>
  <si>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</si>
  <si>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</si>
  <si>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</si>
  <si>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</si>
  <si>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</si>
  <si>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</si>
  <si>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</si>
  <si>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</si>
  <si>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</si>
  <si>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</si>
  <si>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</si>
  <si>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</si>
  <si>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</si>
  <si>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</si>
  <si>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</si>
  <si>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</si>
  <si>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</si>
  <si>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</si>
  <si>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</si>
  <si>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</si>
  <si>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</si>
  <si>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</si>
  <si>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</si>
  <si>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</si>
  <si>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</si>
  <si>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</si>
  <si>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</si>
  <si>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</si>
  <si>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</si>
  <si>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</si>
  <si>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</si>
  <si>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</si>
  <si>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</si>
  <si>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</si>
  <si>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</si>
  <si>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</si>
  <si>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</si>
  <si>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</si>
  <si>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</si>
  <si>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</si>
  <si>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</si>
  <si>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</si>
  <si>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</si>
  <si>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</si>
  <si>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</si>
  <si>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</si>
  <si>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</si>
  <si>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</si>
  <si>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</si>
  <si>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</si>
  <si>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</si>
  <si>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</si>
  <si>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</si>
  <si>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</si>
  <si>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</si>
  <si>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</si>
  <si>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</si>
  <si>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</si>
  <si>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</si>
  <si>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</si>
  <si>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</si>
  <si>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</si>
  <si>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</si>
  <si>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</si>
  <si>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</si>
  <si>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</si>
  <si>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</si>
  <si>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</si>
  <si>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</si>
  <si>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</si>
  <si>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</si>
  <si>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</si>
  <si>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</si>
  <si>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</si>
  <si>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</si>
  <si>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</si>
  <si>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</si>
  <si>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</si>
  <si>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</si>
  <si>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</si>
  <si>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</si>
  <si>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</si>
  <si>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</si>
  <si>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</si>
  <si>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</si>
  <si>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</si>
  <si>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</si>
  <si>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</si>
  <si>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</si>
  <si>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</si>
  <si>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</si>
  <si>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</si>
  <si>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</si>
  <si>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</si>
  <si>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</si>
  <si>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</si>
  <si>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</si>
  <si>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</si>
  <si>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</si>
  <si>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</si>
  <si>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</si>
  <si>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</si>
  <si>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</si>
  <si>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</si>
  <si>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</si>
  <si>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</si>
  <si>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</si>
  <si>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</si>
  <si>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</si>
  <si>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</si>
  <si>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</si>
  <si>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</si>
  <si>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</si>
  <si>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</si>
  <si>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</si>
  <si>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</si>
  <si>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</si>
  <si>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</si>
  <si>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</si>
  <si>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</si>
  <si>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</si>
  <si>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</si>
  <si>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</si>
  <si>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</si>
  <si>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</si>
  <si>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</si>
  <si>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</si>
  <si>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</si>
  <si>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</si>
  <si>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</si>
  <si>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</si>
  <si>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</si>
  <si>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</si>
  <si>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</si>
  <si>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</si>
  <si>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</si>
  <si>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</si>
  <si>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</si>
  <si>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</si>
  <si>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</si>
  <si>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</si>
  <si>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</si>
  <si>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</si>
  <si>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</si>
  <si>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</si>
  <si>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</si>
  <si>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</si>
  <si>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</si>
  <si>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</si>
  <si>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</si>
  <si>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</si>
  <si>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</si>
  <si>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</si>
  <si>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</si>
  <si>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</si>
  <si>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</si>
  <si>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</si>
  <si>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</si>
  <si>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</si>
  <si>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</si>
  <si>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</si>
  <si>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</si>
  <si>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</si>
  <si>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</si>
  <si>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</si>
  <si>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</si>
  <si>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</si>
  <si>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</si>
  <si>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</si>
  <si>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</si>
  <si>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</si>
  <si>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</si>
  <si>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</si>
  <si>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</si>
  <si>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</si>
  <si>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</si>
  <si>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</si>
  <si>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</si>
  <si>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</si>
  <si>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</si>
  <si>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</si>
  <si>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</si>
  <si>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</si>
  <si>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</si>
  <si>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</si>
  <si>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</si>
  <si>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</si>
  <si>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</si>
  <si>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</si>
  <si>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</si>
  <si>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</si>
  <si>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</si>
  <si>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</si>
  <si>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</si>
  <si>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</si>
  <si>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</si>
  <si>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</si>
  <si>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</si>
  <si>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</si>
  <si>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</si>
  <si>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</si>
  <si>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</si>
  <si>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</si>
  <si>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</si>
  <si>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</si>
  <si>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</si>
  <si>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</si>
  <si>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</si>
  <si>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</si>
  <si>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</si>
  <si>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</si>
  <si>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</si>
  <si>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</si>
  <si>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</si>
  <si>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</si>
  <si>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</si>
  <si>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</si>
  <si>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</si>
  <si>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</si>
  <si>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</si>
  <si>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</si>
  <si>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</si>
  <si>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</si>
  <si>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</si>
  <si>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</si>
  <si>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</si>
  <si>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</si>
  <si>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</si>
  <si>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</si>
  <si>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</si>
  <si>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</si>
  <si>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</si>
  <si>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</si>
  <si>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</si>
  <si>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</si>
  <si>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</si>
  <si>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</si>
  <si>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</si>
  <si>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</si>
  <si>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</si>
  <si>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</si>
  <si>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</si>
  <si>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</si>
  <si>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</si>
  <si>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</si>
  <si>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</si>
  <si>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</si>
  <si>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</si>
  <si>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</si>
  <si>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</si>
  <si>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</si>
  <si>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</si>
  <si>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</si>
  <si>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</si>
  <si>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</si>
  <si>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</si>
  <si>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</si>
  <si>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</si>
  <si>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</si>
  <si>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</si>
  <si>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</si>
  <si>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</si>
  <si>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</si>
  <si>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</si>
  <si>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</si>
  <si>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</si>
  <si>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</si>
  <si>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</si>
  <si>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</si>
  <si>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</si>
  <si>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</si>
  <si>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</si>
  <si>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</si>
  <si>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</si>
  <si>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</si>
  <si>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</si>
  <si>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</si>
  <si>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</si>
  <si>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</si>
  <si>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</si>
  <si>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</si>
  <si>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</si>
  <si>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</si>
  <si>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</si>
  <si>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</si>
  <si>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</si>
  <si>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</si>
  <si>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</si>
  <si>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</si>
  <si>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</si>
  <si>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</si>
  <si>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</si>
  <si>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</si>
  <si>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</si>
  <si>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</si>
  <si>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</si>
  <si>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</si>
  <si>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</si>
  <si>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</si>
  <si>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</si>
  <si>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</si>
  <si>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</si>
  <si>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</si>
  <si>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</si>
  <si>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</si>
  <si>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</si>
  <si>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</si>
  <si>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</si>
  <si>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</si>
  <si>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</si>
  <si>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</si>
  <si>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</si>
  <si>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</si>
  <si>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</si>
  <si>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</si>
  <si>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</si>
  <si>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</si>
  <si>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</si>
  <si>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</si>
  <si>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</si>
  <si>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</si>
  <si>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</si>
  <si>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</si>
  <si>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</si>
  <si>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</si>
  <si>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</si>
  <si>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</si>
  <si>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</si>
  <si>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</si>
  <si>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</si>
  <si>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</si>
  <si>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</si>
  <si>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</si>
  <si>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</si>
  <si>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</si>
  <si>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</si>
  <si>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</si>
  <si>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</si>
  <si>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</si>
  <si>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</si>
  <si>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</si>
  <si>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</si>
  <si>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</si>
  <si>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</si>
  <si>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</si>
  <si>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</si>
  <si>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</si>
  <si>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</si>
  <si>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</si>
  <si>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</si>
  <si>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</si>
  <si>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</si>
  <si>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</si>
  <si>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</si>
  <si>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</si>
  <si>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</si>
  <si>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</si>
  <si>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</si>
  <si>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</si>
  <si>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</si>
  <si>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</si>
  <si>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</si>
  <si>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</si>
  <si>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</si>
  <si>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</si>
  <si>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</si>
  <si>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</si>
  <si>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</si>
  <si>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</si>
  <si>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</si>
  <si>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</si>
  <si>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</si>
  <si>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</si>
  <si>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</si>
  <si>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</si>
  <si>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</si>
  <si>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</si>
  <si>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</si>
  <si>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</si>
  <si>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</si>
  <si>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</si>
  <si>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</si>
  <si>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</si>
  <si>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</si>
  <si>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</si>
  <si>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</si>
  <si>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</si>
  <si>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</si>
  <si>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</si>
  <si>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</si>
  <si>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</si>
  <si>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</si>
  <si>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</si>
  <si>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</si>
  <si>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</si>
  <si>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</si>
  <si>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</si>
  <si>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</si>
  <si>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</si>
  <si>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</si>
  <si>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</si>
  <si>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</si>
  <si>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</si>
  <si>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</si>
  <si>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</si>
  <si>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</si>
  <si>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</si>
  <si>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</si>
  <si>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</si>
  <si>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</si>
  <si>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</si>
  <si>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</si>
  <si>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</si>
  <si>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</si>
  <si>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</si>
  <si>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</si>
  <si>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</si>
  <si>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</si>
  <si>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</si>
  <si>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</si>
  <si>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</si>
  <si>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</si>
  <si>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</si>
  <si>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</si>
  <si>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</si>
  <si>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</si>
  <si>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</si>
  <si>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</si>
  <si>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</si>
  <si>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</si>
  <si>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</si>
  <si>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</si>
  <si>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</si>
  <si>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</si>
  <si>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</si>
  <si>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</si>
  <si>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</si>
  <si>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</si>
  <si>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</si>
  <si>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</si>
  <si>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</si>
  <si>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</si>
  <si>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</si>
  <si>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</si>
  <si>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</si>
  <si>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</si>
  <si>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</si>
  <si>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</si>
  <si>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</si>
  <si>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</si>
  <si>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</si>
  <si>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</si>
  <si>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</si>
  <si>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</si>
  <si>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</si>
  <si>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</si>
  <si>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</si>
  <si>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</si>
  <si>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</si>
  <si>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</si>
  <si>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</si>
  <si>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</si>
  <si>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</si>
  <si>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</si>
  <si>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</si>
  <si>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</si>
  <si>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</si>
  <si>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</si>
  <si>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</si>
  <si>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</si>
  <si>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</si>
  <si>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</si>
  <si>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</si>
  <si>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</si>
  <si>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</si>
  <si>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</si>
  <si>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</si>
  <si>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</si>
  <si>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</si>
  <si>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</si>
  <si>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</si>
  <si>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</si>
  <si>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</si>
  <si>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</si>
  <si>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</si>
  <si>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</si>
  <si>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</si>
  <si>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</si>
  <si>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</si>
  <si>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</si>
  <si>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</si>
  <si>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</si>
  <si>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</si>
  <si>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</si>
  <si>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</si>
  <si>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</si>
  <si>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</si>
  <si>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</si>
  <si>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</si>
  <si>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</si>
  <si>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</si>
  <si>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</si>
  <si>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</si>
  <si>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</si>
  <si>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</si>
  <si>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</si>
  <si>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</si>
  <si>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</si>
  <si>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</si>
  <si>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</si>
  <si>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</si>
  <si>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</si>
  <si>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</si>
  <si>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</si>
  <si>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</si>
  <si>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</si>
  <si>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</si>
  <si>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</si>
  <si>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</si>
  <si>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</si>
  <si>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</si>
  <si>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</si>
  <si>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</si>
  <si>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</si>
  <si>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</si>
  <si>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</si>
  <si>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</si>
  <si>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</si>
  <si>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</si>
  <si>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</si>
  <si>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</si>
  <si>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</si>
  <si>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</si>
  <si>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</si>
  <si>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</si>
  <si>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</si>
  <si>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</si>
  <si>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</si>
  <si>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</si>
  <si>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</si>
  <si>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</si>
  <si>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</si>
  <si>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</si>
  <si>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</si>
  <si>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</si>
  <si>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</si>
  <si>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</si>
  <si>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</si>
  <si>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</si>
  <si>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</si>
  <si>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</si>
  <si>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</si>
  <si>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</si>
  <si>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</si>
  <si>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</si>
  <si>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</si>
  <si>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</si>
  <si>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</si>
  <si>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</si>
  <si>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</si>
  <si>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</si>
  <si>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</si>
  <si>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</si>
  <si>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</si>
  <si>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</si>
  <si>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</si>
  <si>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</si>
  <si>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</si>
  <si>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</si>
  <si>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</si>
  <si>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</si>
  <si>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</si>
  <si>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</si>
  <si>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</si>
  <si>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</si>
  <si>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</si>
  <si>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</si>
  <si>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</si>
  <si>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</si>
  <si>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</si>
  <si>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</si>
  <si>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</si>
  <si>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</si>
  <si>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</si>
  <si>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</si>
  <si>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</si>
  <si>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</si>
  <si>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</si>
  <si>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</si>
  <si>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</si>
  <si>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</si>
  <si>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</si>
  <si>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</si>
  <si>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</si>
  <si>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</si>
  <si>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</si>
  <si>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</si>
  <si>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</si>
  <si>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</si>
  <si>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</si>
  <si>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</si>
  <si>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</si>
  <si>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</si>
  <si>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</si>
  <si>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</si>
  <si>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</si>
  <si>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</si>
  <si>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</si>
  <si>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</si>
  <si>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</si>
  <si>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</si>
  <si>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</si>
  <si>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</si>
  <si>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</si>
  <si>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</si>
  <si>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</si>
  <si>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</si>
  <si>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</si>
  <si>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</si>
  <si>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</si>
  <si>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</si>
  <si>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</si>
  <si>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</si>
  <si>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</si>
  <si>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</si>
  <si>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</si>
  <si>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</si>
  <si>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</si>
  <si>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</si>
  <si>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</si>
  <si>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</si>
  <si>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</si>
  <si>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</si>
  <si>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</si>
  <si>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</si>
  <si>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</si>
  <si>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</si>
  <si>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</si>
  <si>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</si>
  <si>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</si>
  <si>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</si>
  <si>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</si>
  <si>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</si>
  <si>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</si>
  <si>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</si>
  <si>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</si>
  <si>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</si>
  <si>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</si>
  <si>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</si>
  <si>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</si>
  <si>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</si>
  <si>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</si>
  <si>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</si>
  <si>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</si>
  <si>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</si>
  <si>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</si>
  <si>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</si>
  <si>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</si>
  <si>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</si>
  <si>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</si>
  <si>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</si>
  <si>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</si>
  <si>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</si>
  <si>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</si>
  <si>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</si>
  <si>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</si>
  <si>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</si>
  <si>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</si>
  <si>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</si>
  <si>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</si>
  <si>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</si>
  <si>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</si>
  <si>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</si>
  <si>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</si>
  <si>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</si>
  <si>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</si>
  <si>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</si>
  <si>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</si>
  <si>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</si>
  <si>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</si>
  <si>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</si>
  <si>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</si>
  <si>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</si>
  <si>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</si>
  <si>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</si>
  <si>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</si>
  <si>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</si>
  <si>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</si>
  <si>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</si>
  <si>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</si>
  <si>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</si>
  <si>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</si>
  <si>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</si>
  <si>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</si>
  <si>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</si>
  <si>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</si>
  <si>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</si>
  <si>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</si>
  <si>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</si>
  <si>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</si>
  <si>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</si>
  <si>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</si>
  <si>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</si>
  <si>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</si>
  <si>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</si>
  <si>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</si>
  <si>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</si>
  <si>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</si>
  <si>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</si>
  <si>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</si>
  <si>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</si>
  <si>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</si>
  <si>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</si>
  <si>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</si>
  <si>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</si>
  <si>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</si>
  <si>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</si>
  <si>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</si>
  <si>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</si>
  <si>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</si>
  <si>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</si>
  <si>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</si>
  <si>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</si>
  <si>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</si>
  <si>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</si>
  <si>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</si>
  <si>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</si>
  <si>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</si>
  <si>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</si>
  <si>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</si>
  <si>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</si>
  <si>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</si>
  <si>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</si>
  <si>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</si>
  <si>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</si>
  <si>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</si>
  <si>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</si>
  <si>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</si>
  <si>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</si>
  <si>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</si>
  <si>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</si>
  <si>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</si>
  <si>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</si>
  <si>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</si>
  <si>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</si>
  <si>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</si>
  <si>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</si>
  <si>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</si>
  <si>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</si>
  <si>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</si>
  <si>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</si>
  <si>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</si>
  <si>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</si>
  <si>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</si>
  <si>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</si>
  <si>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</si>
  <si>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</si>
  <si>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</si>
  <si>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</si>
  <si>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</si>
  <si>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</si>
  <si>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</si>
  <si>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</si>
  <si>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</si>
  <si>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</si>
  <si>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</si>
  <si>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</si>
  <si>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</si>
  <si>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</si>
  <si>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</si>
  <si>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</si>
  <si>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</si>
  <si>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</si>
  <si>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</si>
  <si>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</si>
  <si>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</si>
  <si>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</si>
  <si>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</si>
  <si>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</si>
  <si>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</si>
  <si>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</si>
  <si>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</si>
  <si>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</si>
  <si>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</si>
  <si>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</si>
  <si>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</si>
  <si>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</si>
  <si>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</si>
  <si>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</si>
  <si>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</si>
  <si>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</si>
  <si>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</si>
  <si>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</si>
  <si>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</si>
  <si>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</si>
  <si>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</si>
  <si>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</si>
  <si>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</si>
  <si>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</si>
  <si>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</si>
  <si>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</si>
  <si>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</si>
  <si>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</si>
  <si>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</si>
  <si>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</si>
  <si>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</si>
  <si>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</si>
  <si>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</si>
  <si>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</si>
  <si>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</si>
  <si>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</si>
  <si>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</si>
  <si>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</si>
  <si>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</si>
  <si>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</si>
  <si>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</si>
  <si>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</si>
  <si>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</si>
  <si>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</si>
  <si>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</si>
  <si>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</si>
  <si>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</si>
  <si>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</si>
  <si>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</si>
  <si>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</si>
  <si>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</si>
  <si>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</si>
  <si>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</si>
  <si>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</si>
  <si>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</si>
  <si>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</si>
  <si>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</si>
  <si>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</si>
  <si>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</si>
  <si>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</si>
  <si>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</si>
  <si>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</si>
  <si>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</si>
  <si>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</si>
  <si>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</si>
  <si>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</si>
  <si>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</si>
  <si>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</si>
  <si>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</si>
  <si>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</si>
  <si>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</si>
  <si>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</si>
  <si>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</si>
  <si>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</si>
  <si>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</si>
  <si>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</si>
  <si>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</si>
  <si>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</si>
  <si>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</si>
  <si>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</si>
  <si>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</si>
  <si>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</si>
  <si>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</si>
  <si>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</si>
  <si>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</si>
  <si>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</si>
  <si>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</si>
  <si>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</si>
  <si>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</si>
  <si>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</si>
  <si>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</si>
  <si>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</si>
  <si>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</si>
  <si>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</si>
  <si>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</si>
  <si>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</si>
  <si>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</si>
  <si>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</si>
  <si>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</si>
  <si>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</si>
  <si>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</si>
  <si>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</si>
  <si>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</si>
  <si>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</si>
  <si>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</si>
  <si>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</si>
  <si>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</si>
  <si>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</si>
  <si>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</si>
  <si>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</si>
  <si>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</si>
  <si>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</si>
  <si>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</si>
  <si>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</si>
  <si>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</si>
  <si>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</si>
  <si>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</si>
  <si>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</si>
  <si>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</si>
  <si>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</si>
  <si>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</si>
  <si>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</si>
  <si>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</si>
  <si>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</si>
  <si>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</si>
  <si>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</si>
  <si>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</si>
  <si>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</si>
  <si>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</si>
  <si>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</si>
  <si>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</si>
  <si>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</si>
  <si>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</si>
  <si>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</si>
  <si>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</si>
  <si>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</si>
  <si>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</si>
  <si>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</si>
  <si>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</si>
  <si>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</si>
  <si>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</si>
  <si>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</si>
  <si>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</si>
  <si>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</si>
  <si>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</si>
  <si>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</si>
  <si>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</si>
  <si>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</si>
  <si>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</si>
  <si>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</si>
  <si>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</si>
  <si>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</si>
  <si>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</si>
  <si>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</si>
  <si>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</si>
  <si>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</si>
  <si>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</si>
  <si>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</si>
  <si>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</si>
  <si>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</si>
  <si>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</si>
  <si>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</si>
  <si>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</si>
  <si>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</si>
  <si>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</si>
  <si>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</si>
  <si>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</si>
  <si>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</si>
  <si>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</si>
  <si>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</si>
  <si>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</si>
  <si>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</si>
  <si>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</si>
  <si>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</si>
  <si>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</si>
  <si>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</si>
  <si>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</si>
  <si>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</si>
  <si>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</si>
  <si>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</si>
  <si>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</si>
  <si>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</si>
  <si>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</si>
  <si>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</si>
  <si>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</si>
  <si>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</si>
  <si>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</si>
  <si>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</si>
  <si>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</si>
  <si>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</si>
  <si>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</si>
  <si>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</si>
  <si>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</si>
  <si>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</si>
  <si>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</si>
  <si>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</si>
  <si>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</si>
  <si>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</si>
  <si>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</si>
  <si>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</si>
  <si>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</si>
  <si>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</si>
  <si>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</si>
  <si>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</si>
  <si>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</si>
  <si>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</si>
  <si>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</si>
  <si>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</si>
  <si>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</si>
  <si>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</si>
  <si>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</si>
  <si>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</si>
  <si>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</si>
  <si>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</si>
  <si>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</si>
  <si>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</si>
  <si>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</si>
  <si>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</si>
  <si>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</si>
  <si>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</si>
  <si>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</si>
  <si>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</si>
  <si>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</si>
  <si>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</si>
  <si>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</si>
  <si>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</si>
  <si>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</si>
  <si>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</si>
  <si>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</si>
  <si>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</si>
  <si>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</si>
  <si>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</si>
  <si>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</si>
  <si>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</si>
  <si>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</si>
  <si>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</si>
  <si>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</si>
  <si>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</si>
  <si>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</si>
  <si>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</si>
  <si>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</si>
  <si>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</si>
  <si>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</si>
  <si>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</si>
  <si>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</si>
  <si>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</si>
  <si>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</si>
  <si>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</si>
  <si>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</si>
  <si>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</si>
  <si>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</si>
  <si>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</si>
  <si>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</si>
  <si>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</si>
  <si>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</si>
  <si>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</si>
  <si>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</si>
  <si>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</si>
  <si>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</si>
  <si>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</si>
  <si>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</si>
  <si>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</si>
  <si>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</si>
  <si>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</si>
  <si>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</si>
  <si>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</si>
  <si>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</si>
  <si>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</si>
  <si>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</si>
  <si>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</si>
  <si>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</si>
  <si>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</si>
  <si>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</si>
  <si>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</si>
  <si>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</si>
  <si>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</si>
  <si>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</si>
  <si>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</si>
  <si>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</si>
  <si>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</si>
  <si>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</si>
  <si>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</si>
  <si>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</si>
  <si>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</si>
  <si>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</si>
  <si>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</si>
  <si>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</si>
  <si>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</si>
  <si>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</si>
  <si>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</si>
  <si>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</si>
  <si>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</si>
  <si>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</si>
  <si>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</si>
  <si>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</si>
  <si>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</si>
  <si>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</si>
  <si>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</si>
  <si>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</si>
  <si>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</si>
  <si>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</si>
  <si>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</si>
  <si>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</si>
  <si>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</si>
  <si>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</si>
  <si>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</si>
  <si>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</si>
  <si>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</si>
  <si>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</si>
  <si>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</si>
  <si>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</si>
  <si>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</si>
  <si>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</si>
  <si>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</si>
  <si>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</si>
  <si>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</si>
  <si>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</si>
  <si>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</si>
  <si>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</si>
  <si>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</si>
  <si>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</si>
  <si>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</si>
  <si>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</si>
  <si>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</si>
  <si>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</si>
  <si>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</si>
  <si>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</si>
  <si>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</si>
  <si>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</si>
  <si>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</si>
  <si>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</si>
  <si>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</si>
  <si>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</si>
  <si>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</si>
  <si>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</si>
  <si>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</si>
  <si>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</si>
  <si>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</si>
  <si>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</si>
  <si>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</si>
  <si>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</si>
  <si>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</si>
  <si>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</si>
  <si>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</si>
  <si>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</si>
  <si>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</si>
  <si>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</si>
  <si>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</si>
  <si>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</si>
  <si>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</si>
  <si>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</si>
  <si>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</si>
  <si>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</si>
  <si>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</si>
  <si>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</si>
  <si>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</si>
  <si>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</si>
  <si>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</si>
  <si>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</si>
  <si>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</si>
  <si>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</si>
  <si>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</si>
  <si>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</si>
  <si>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</si>
  <si>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</si>
  <si>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</si>
  <si>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</si>
  <si>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</si>
  <si>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</si>
  <si>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</si>
  <si>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</si>
  <si>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</si>
  <si>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</si>
  <si>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</si>
  <si>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</si>
  <si>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</si>
  <si>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</si>
  <si>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</si>
  <si>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</si>
  <si>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</si>
  <si>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</si>
  <si>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</si>
  <si>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</si>
  <si>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</si>
  <si>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</si>
  <si>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</si>
  <si>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</si>
  <si>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</si>
  <si>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</si>
  <si>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</si>
  <si>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</si>
  <si>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</si>
  <si>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</si>
  <si>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</si>
  <si>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</si>
  <si>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</si>
  <si>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</si>
  <si>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</si>
  <si>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</si>
  <si>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</si>
  <si>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</si>
  <si>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</si>
  <si>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</si>
  <si>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</si>
  <si>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</si>
  <si>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</si>
  <si>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</si>
  <si>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</si>
  <si>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</si>
  <si>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</si>
  <si>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</si>
  <si>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</si>
  <si>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</si>
  <si>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</si>
  <si>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</si>
  <si>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</si>
  <si>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</si>
  <si>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</si>
  <si>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</si>
  <si>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</si>
  <si>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</si>
  <si>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</si>
  <si>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</si>
  <si>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</si>
  <si>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</si>
  <si>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</si>
  <si>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</si>
  <si>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</si>
  <si>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</si>
  <si>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</si>
  <si>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</si>
  <si>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</si>
  <si>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</si>
  <si>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</si>
  <si>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</si>
  <si>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</si>
  <si>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</si>
  <si>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</si>
  <si>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</si>
  <si>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</si>
  <si>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</si>
  <si>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</si>
  <si>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</si>
  <si>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</si>
  <si>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</si>
  <si>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</si>
  <si>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</si>
  <si>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</si>
  <si>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</si>
  <si>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</si>
  <si>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</si>
  <si>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</si>
  <si>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</si>
  <si>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</si>
  <si>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</si>
  <si>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</si>
  <si>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</si>
  <si>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</si>
  <si>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</si>
  <si>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</si>
  <si>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</si>
  <si>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</si>
  <si>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</si>
  <si>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</si>
  <si>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</si>
  <si>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</si>
  <si>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</si>
  <si>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</si>
  <si>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</si>
  <si>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</si>
  <si>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</si>
  <si>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</si>
  <si>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</si>
  <si>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</si>
  <si>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</si>
  <si>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</si>
  <si>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</si>
  <si>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</si>
  <si>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</si>
  <si>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</si>
  <si>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</si>
  <si>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</si>
  <si>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</si>
  <si>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</si>
  <si>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</si>
  <si>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</si>
  <si>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</si>
  <si>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</si>
  <si>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</si>
  <si>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</si>
  <si>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</si>
  <si>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</si>
  <si>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</si>
  <si>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</si>
  <si>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</si>
  <si>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</si>
  <si>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</si>
  <si>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</si>
  <si>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</si>
  <si>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</si>
  <si>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</si>
  <si>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</si>
  <si>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</si>
  <si>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</si>
  <si>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</si>
  <si>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</si>
  <si>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</si>
  <si>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</si>
  <si>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</si>
  <si>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</si>
  <si>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</si>
  <si>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</si>
  <si>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</si>
  <si>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</si>
  <si>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</si>
  <si>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</si>
  <si>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</si>
  <si>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</si>
  <si>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</si>
  <si>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</si>
  <si>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</si>
  <si>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</si>
  <si>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</si>
  <si>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</si>
  <si>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</si>
  <si>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</si>
  <si>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</si>
  <si>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</si>
  <si>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</si>
  <si>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</si>
  <si>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</si>
  <si>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</si>
  <si>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</si>
  <si>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</si>
  <si>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</si>
  <si>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</si>
  <si>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</si>
  <si>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</si>
  <si>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</si>
  <si>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</si>
  <si>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</si>
  <si>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</si>
  <si>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</si>
  <si>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</si>
  <si>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</si>
  <si>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</si>
  <si>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</si>
  <si>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</si>
  <si>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</si>
  <si>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</si>
  <si>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</si>
  <si>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</si>
  <si>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</si>
  <si>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</si>
  <si>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</si>
  <si>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</si>
  <si>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</si>
  <si>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</si>
  <si>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</si>
  <si>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</si>
  <si>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</si>
  <si>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</si>
  <si>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</si>
  <si>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</si>
  <si>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</si>
  <si>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</si>
  <si>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</si>
  <si>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</si>
  <si>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</si>
  <si>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</si>
  <si>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</si>
  <si>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</si>
  <si>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</si>
  <si>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</si>
  <si>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</si>
  <si>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</si>
  <si>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</si>
  <si>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</si>
  <si>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</si>
  <si>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</si>
  <si>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</si>
  <si>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</si>
  <si>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</si>
  <si>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</si>
  <si>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</si>
  <si>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</si>
  <si>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</si>
  <si>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</si>
  <si>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</si>
  <si>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</si>
  <si>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</si>
  <si>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</si>
  <si>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</si>
  <si>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</si>
  <si>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</si>
  <si>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</si>
  <si>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</si>
  <si>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</si>
  <si>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</si>
  <si>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</si>
  <si>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</si>
  <si>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</si>
  <si>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</si>
  <si>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</si>
  <si>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</si>
  <si>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</si>
  <si>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</si>
  <si>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</si>
  <si>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</si>
  <si>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</si>
  <si>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</si>
  <si>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</si>
  <si>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</si>
  <si>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</si>
  <si>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</si>
  <si>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</si>
  <si>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</si>
  <si>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</si>
  <si>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</si>
  <si>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</si>
  <si>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</si>
  <si>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</si>
  <si>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</si>
  <si>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</si>
  <si>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</si>
  <si>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</si>
  <si>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</si>
  <si>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</si>
  <si>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</si>
  <si>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</si>
  <si>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</si>
  <si>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</si>
  <si>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</si>
  <si>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</si>
  <si>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</si>
  <si>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</si>
  <si>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</si>
  <si>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</si>
  <si>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</si>
  <si>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</si>
  <si>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</si>
  <si>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</si>
  <si>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</si>
  <si>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</si>
  <si>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</si>
  <si>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</si>
  <si>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</si>
  <si>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</si>
  <si>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</si>
  <si>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</si>
  <si>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</si>
  <si>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</si>
  <si>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</si>
  <si>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</si>
  <si>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</si>
  <si>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</si>
  <si>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</si>
  <si>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</si>
  <si>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</si>
  <si>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</si>
  <si>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</si>
  <si>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</si>
  <si>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</si>
  <si>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</si>
  <si>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</si>
  <si>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</si>
  <si>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</si>
  <si>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</si>
  <si>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</si>
  <si>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</si>
  <si>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</si>
  <si>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</si>
  <si>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</si>
  <si>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</si>
  <si>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</si>
  <si>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</si>
  <si>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</si>
  <si>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</si>
  <si>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</si>
  <si>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</si>
  <si>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</si>
  <si>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</si>
  <si>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</si>
  <si>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</si>
  <si>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</si>
  <si>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</si>
  <si>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</si>
  <si>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</si>
  <si>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</si>
  <si>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</si>
  <si>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</si>
  <si>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</si>
  <si>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</si>
  <si>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</si>
  <si>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</si>
  <si>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</si>
  <si>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</si>
  <si>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</si>
  <si>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</si>
  <si>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</si>
  <si>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</si>
  <si>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</si>
  <si>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</si>
  <si>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</si>
  <si>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</si>
  <si>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</si>
  <si>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</si>
  <si>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</si>
  <si>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</si>
  <si>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</si>
  <si>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</si>
  <si>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</si>
  <si>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</si>
  <si>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</si>
  <si>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</si>
  <si>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</si>
  <si>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</si>
  <si>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</si>
  <si>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</si>
  <si>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</si>
  <si>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</si>
  <si>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</si>
  <si>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</si>
  <si>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</si>
  <si>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</si>
  <si>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</si>
  <si>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</si>
  <si>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</si>
  <si>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</si>
  <si>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</si>
  <si>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</si>
  <si>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</si>
  <si>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</si>
  <si>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</si>
  <si>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</si>
  <si>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</si>
  <si>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</si>
  <si>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</si>
  <si>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</si>
  <si>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</si>
  <si>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</si>
  <si>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</si>
  <si>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</si>
  <si>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</si>
  <si>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</si>
  <si>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</si>
  <si>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</si>
  <si>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</si>
  <si>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</si>
  <si>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</si>
  <si>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</si>
  <si>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</si>
  <si>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</si>
  <si>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</si>
  <si>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</si>
  <si>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</si>
  <si>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</si>
  <si>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</si>
  <si>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</si>
  <si>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</si>
  <si>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</si>
  <si>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</si>
  <si>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</si>
  <si>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</si>
  <si>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</si>
  <si>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</si>
  <si>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</si>
  <si>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</si>
  <si>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</si>
  <si>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</si>
  <si>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</si>
  <si>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</si>
  <si>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</si>
  <si>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</si>
  <si>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</si>
  <si>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</si>
  <si>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</si>
  <si>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</si>
  <si>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</si>
  <si>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</si>
  <si>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</si>
  <si>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</si>
  <si>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</si>
  <si>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</si>
  <si>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</si>
  <si>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</si>
  <si>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</si>
  <si>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</si>
  <si>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</si>
  <si>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</si>
  <si>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</si>
  <si>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</si>
  <si>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</si>
  <si>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</si>
  <si>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</si>
  <si>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</si>
  <si>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</si>
  <si>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</si>
  <si>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</si>
  <si>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</si>
  <si>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</si>
  <si>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</si>
  <si>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</si>
  <si>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</si>
  <si>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</si>
  <si>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</si>
  <si>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</si>
  <si>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</si>
  <si>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</si>
  <si>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</si>
  <si>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</si>
  <si>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</si>
  <si>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</si>
  <si>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</si>
  <si>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</si>
  <si>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</si>
  <si>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</si>
  <si>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</si>
  <si>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</si>
  <si>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</si>
  <si>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</si>
  <si>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</si>
  <si>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</si>
  <si>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</si>
  <si>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</si>
  <si>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</si>
  <si>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</si>
  <si>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</si>
  <si>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</si>
  <si>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</si>
  <si>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</si>
  <si>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</si>
  <si>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</si>
  <si>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</si>
  <si>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</si>
  <si>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</si>
  <si>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</si>
  <si>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</si>
  <si>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</si>
  <si>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</si>
  <si>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</si>
  <si>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</si>
  <si>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</si>
  <si>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</si>
  <si>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</si>
  <si>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</si>
  <si>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</si>
  <si>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</si>
  <si>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</si>
  <si>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</si>
  <si>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</si>
  <si>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</si>
  <si>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</si>
  <si>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</si>
  <si>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</si>
  <si>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</si>
  <si>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</si>
  <si>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</si>
  <si>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</si>
  <si>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</si>
  <si>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</si>
  <si>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</si>
  <si>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</si>
  <si>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</si>
  <si>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</si>
  <si>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</si>
  <si>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</si>
  <si>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</si>
  <si>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</si>
  <si>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</si>
  <si>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</si>
  <si>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</si>
  <si>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</si>
  <si>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</si>
  <si>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</si>
  <si>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</si>
  <si>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</si>
  <si>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</si>
  <si>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</si>
  <si>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</si>
  <si>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</si>
  <si>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</si>
  <si>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</si>
  <si>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</si>
  <si>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</si>
  <si>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</si>
  <si>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</si>
  <si>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</si>
  <si>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</si>
  <si>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</si>
  <si>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</si>
  <si>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</si>
  <si>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</si>
  <si>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</si>
  <si>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</si>
  <si>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</si>
  <si>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</si>
  <si>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</si>
  <si>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</si>
  <si>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</si>
  <si>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</si>
  <si>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</si>
  <si>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</si>
  <si>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</si>
  <si>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</si>
  <si>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</si>
  <si>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</si>
  <si>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</si>
  <si>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</si>
  <si>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</si>
  <si>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</si>
  <si>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</si>
  <si>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</si>
  <si>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</si>
  <si>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</si>
  <si>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</si>
  <si>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</si>
  <si>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</si>
  <si>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</si>
  <si>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</si>
  <si>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</si>
  <si>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</si>
  <si>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</si>
  <si>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</si>
  <si>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</si>
  <si>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</si>
  <si>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</si>
  <si>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</si>
  <si>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</si>
  <si>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</si>
  <si>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</si>
  <si>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</si>
  <si>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</si>
  <si>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</si>
  <si>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</si>
  <si>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</si>
  <si>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</si>
  <si>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</si>
  <si>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</si>
  <si>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</si>
  <si>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</si>
  <si>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</si>
  <si>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</si>
  <si>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</si>
  <si>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</si>
  <si>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</si>
  <si>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</si>
  <si>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</si>
  <si>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</si>
  <si>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</si>
  <si>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</si>
  <si>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</si>
  <si>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</si>
  <si>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</si>
  <si>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</si>
  <si>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</si>
  <si>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</si>
  <si>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</si>
  <si>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</si>
  <si>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</si>
  <si>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</si>
  <si>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</si>
  <si>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</si>
  <si>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</si>
  <si>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</si>
  <si>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</si>
  <si>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</si>
  <si>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</si>
  <si>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</si>
  <si>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</si>
  <si>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</si>
  <si>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</si>
  <si>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</si>
  <si>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</si>
  <si>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</si>
  <si>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</si>
  <si>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</si>
  <si>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</si>
  <si>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</si>
  <si>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</si>
  <si>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</si>
  <si>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</si>
  <si>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</si>
  <si>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</si>
  <si>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</si>
  <si>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</si>
  <si>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</si>
  <si>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</si>
  <si>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</si>
  <si>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</si>
  <si>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</si>
  <si>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</si>
  <si>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</si>
  <si>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</si>
  <si>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</si>
  <si>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</si>
  <si>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</si>
  <si>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</si>
  <si>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</si>
  <si>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</si>
  <si>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</si>
  <si>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</si>
  <si>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</si>
  <si>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</si>
  <si>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</si>
  <si>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</si>
  <si>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</si>
  <si>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</si>
  <si>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</si>
  <si>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</si>
  <si>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</si>
  <si>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</si>
  <si>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</si>
  <si>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</si>
  <si>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</si>
  <si>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</si>
  <si>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</si>
  <si>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</si>
  <si>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</si>
  <si>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</si>
  <si>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</si>
  <si>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</si>
  <si>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</si>
  <si>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</si>
  <si>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</si>
  <si>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</si>
  <si>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</si>
  <si>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</si>
  <si>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</si>
  <si>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</si>
  <si>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</si>
  <si>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</si>
  <si>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</si>
  <si>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</si>
  <si>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</si>
  <si>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</si>
  <si>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</si>
  <si>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</si>
  <si>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</si>
  <si>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</si>
  <si>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</si>
  <si>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</si>
  <si>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</si>
  <si>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</si>
  <si>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</si>
  <si>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</si>
  <si>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</si>
  <si>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</si>
  <si>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</si>
  <si>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</si>
  <si>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</si>
  <si>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</si>
  <si>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</si>
  <si>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</si>
  <si>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</si>
  <si>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</si>
  <si>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</si>
  <si>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</si>
  <si>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</si>
  <si>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</si>
  <si>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</si>
  <si>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</si>
  <si>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</si>
  <si>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</si>
  <si>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</si>
  <si>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</si>
  <si>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</si>
  <si>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</si>
  <si>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</si>
  <si>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</si>
  <si>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</si>
  <si>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</si>
  <si>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</si>
  <si>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</si>
  <si>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</si>
  <si>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</si>
  <si>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</si>
  <si>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</si>
  <si>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</si>
  <si>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</si>
  <si>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</si>
  <si>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</si>
  <si>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</si>
  <si>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</si>
  <si>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</si>
  <si>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</si>
  <si>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</si>
  <si>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</si>
  <si>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</si>
  <si>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</si>
  <si>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</si>
  <si>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</si>
  <si>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</si>
  <si>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</si>
  <si>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</si>
  <si>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</si>
  <si>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</si>
  <si>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</si>
  <si>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</si>
  <si>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</si>
  <si>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</si>
  <si>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</si>
  <si>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</si>
  <si>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</si>
  <si>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</si>
  <si>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</si>
  <si>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</si>
  <si>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</si>
  <si>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</si>
  <si>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</si>
  <si>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</si>
  <si>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</si>
  <si>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</si>
  <si>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</si>
  <si>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</si>
  <si>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</si>
  <si>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</si>
  <si>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</si>
  <si>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</si>
  <si>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</si>
  <si>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</si>
  <si>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</si>
  <si>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</si>
  <si>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</si>
  <si>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</si>
  <si>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</si>
  <si>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</si>
  <si>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</si>
  <si>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</si>
  <si>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</si>
  <si>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</si>
  <si>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</si>
  <si>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</si>
  <si>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</si>
  <si>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</si>
  <si>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</si>
  <si>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</si>
  <si>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</si>
  <si>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</si>
  <si>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</si>
  <si>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</si>
  <si>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</si>
  <si>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</si>
  <si>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</si>
  <si>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</si>
  <si>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</si>
  <si>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</si>
  <si>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</si>
  <si>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</si>
  <si>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</si>
  <si>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</si>
  <si>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</si>
  <si>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</si>
  <si>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</si>
  <si>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</si>
  <si>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</si>
  <si>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</si>
  <si>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</si>
  <si>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</si>
  <si>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</si>
  <si>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</si>
  <si>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</si>
  <si>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</si>
  <si>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</si>
  <si>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</si>
  <si>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</si>
  <si>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</si>
  <si>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</si>
  <si>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</si>
  <si>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</si>
  <si>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</si>
  <si>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</si>
  <si>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</si>
  <si>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</si>
  <si>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</si>
  <si>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</si>
  <si>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</si>
  <si>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</si>
  <si>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</si>
  <si>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</si>
  <si>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</si>
  <si>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</si>
  <si>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</si>
  <si>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</si>
  <si>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</si>
  <si>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</si>
  <si>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</si>
  <si>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</si>
  <si>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</si>
  <si>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</si>
  <si>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</si>
  <si>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</si>
  <si>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</si>
  <si>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</si>
  <si>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</si>
  <si>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</si>
  <si>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</si>
  <si>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</si>
  <si>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</si>
  <si>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</si>
  <si>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</si>
  <si>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</si>
  <si>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</si>
  <si>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</si>
  <si>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</si>
  <si>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</si>
  <si>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</si>
  <si>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</si>
  <si>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</si>
  <si>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</si>
  <si>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</si>
  <si>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</si>
  <si>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</si>
  <si>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</si>
  <si>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</si>
  <si>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</si>
  <si>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</si>
  <si>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</si>
  <si>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</si>
  <si>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</si>
  <si>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</si>
  <si>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</si>
  <si>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</si>
  <si>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</si>
  <si>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</si>
  <si>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</si>
  <si>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</si>
  <si>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</si>
  <si>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</si>
  <si>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</si>
  <si>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</si>
  <si>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</si>
  <si>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</si>
  <si>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</si>
  <si>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</si>
  <si>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</si>
  <si>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</si>
  <si>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</si>
  <si>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</si>
  <si>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</si>
  <si>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</si>
  <si>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</si>
  <si>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</si>
  <si>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</si>
  <si>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</si>
  <si>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</si>
  <si>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</si>
  <si>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</si>
  <si>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</si>
  <si>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</si>
  <si>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</si>
  <si>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</si>
  <si>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</si>
  <si>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</si>
  <si>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</si>
  <si>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</si>
  <si>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</si>
  <si>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</si>
  <si>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</si>
  <si>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</si>
  <si>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</si>
  <si>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</si>
  <si>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</si>
  <si>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</si>
  <si>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</si>
  <si>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</si>
  <si>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</si>
  <si>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</si>
  <si>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</si>
  <si>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</si>
  <si>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</si>
  <si>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</si>
  <si>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</si>
  <si>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</si>
  <si>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</si>
  <si>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</si>
  <si>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</si>
  <si>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</si>
  <si>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</si>
  <si>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</si>
  <si>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</si>
  <si>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</si>
  <si>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</si>
  <si>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</si>
  <si>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</si>
  <si>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</si>
  <si>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</si>
  <si>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</si>
  <si>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</si>
  <si>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</si>
  <si>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</si>
  <si>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</si>
  <si>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</si>
  <si>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</si>
  <si>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</si>
  <si>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</si>
  <si>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</si>
  <si>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</si>
  <si>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</si>
  <si>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</si>
  <si>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</si>
  <si>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</si>
  <si>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</si>
  <si>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</si>
  <si>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</si>
  <si>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</si>
  <si>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</si>
  <si>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</si>
  <si>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</si>
  <si>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</si>
  <si>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</si>
  <si>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</si>
  <si>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</si>
  <si>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</si>
  <si>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</si>
  <si>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</si>
  <si>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</si>
  <si>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</si>
  <si>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</si>
  <si>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</si>
  <si>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</si>
  <si>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</si>
  <si>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</si>
  <si>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</si>
  <si>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</si>
  <si>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</si>
  <si>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</si>
  <si>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</si>
  <si>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</si>
  <si>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</si>
  <si>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</si>
  <si>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</si>
  <si>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</si>
  <si>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</si>
  <si>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</si>
  <si>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</si>
  <si>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</si>
  <si>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</si>
  <si>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</si>
  <si>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</si>
  <si>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</si>
  <si>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</si>
  <si>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</si>
  <si>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</si>
  <si>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</si>
  <si>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</si>
  <si>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</si>
  <si>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</si>
  <si>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</si>
  <si>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</si>
  <si>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</si>
  <si>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</si>
  <si>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</si>
  <si>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</si>
  <si>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</si>
  <si>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</si>
  <si>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</si>
  <si>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</si>
  <si>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</si>
  <si>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</si>
  <si>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</si>
  <si>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</si>
  <si>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</si>
  <si>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</si>
  <si>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</si>
  <si>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</si>
  <si>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</si>
  <si>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</si>
  <si>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</si>
  <si>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</si>
  <si>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</si>
  <si>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</si>
  <si>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</si>
  <si>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</si>
  <si>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</si>
  <si>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</si>
  <si>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</si>
  <si>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</si>
  <si>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</si>
  <si>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</si>
  <si>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</si>
  <si>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</si>
  <si>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</si>
  <si>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</si>
  <si>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</si>
  <si>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</si>
  <si>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</si>
  <si>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</si>
  <si>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</si>
  <si>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</si>
  <si>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</si>
  <si>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</si>
  <si>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</si>
  <si>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</si>
  <si>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</si>
  <si>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</si>
  <si>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</si>
  <si>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</si>
  <si>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</si>
  <si>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</si>
  <si>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</si>
  <si>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</si>
  <si>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</si>
  <si>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</si>
  <si>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</si>
  <si>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</si>
  <si>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</si>
  <si>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</si>
  <si>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</si>
  <si>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</si>
  <si>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</si>
  <si>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</si>
  <si>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</si>
  <si>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</si>
  <si>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</si>
  <si>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</si>
  <si>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</si>
  <si>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</si>
  <si>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</si>
  <si>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</si>
  <si>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</si>
  <si>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</si>
  <si>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</si>
  <si>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</si>
  <si>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</si>
  <si>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</si>
  <si>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</si>
  <si>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</si>
  <si>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</si>
  <si>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</si>
  <si>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</si>
  <si>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</si>
  <si>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</si>
  <si>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</si>
  <si>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</si>
  <si>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</si>
  <si>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</si>
  <si>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</si>
  <si>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</si>
  <si>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</si>
  <si>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</si>
  <si>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</si>
  <si>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</si>
  <si>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</si>
  <si>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</si>
  <si>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</si>
  <si>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</si>
  <si>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</si>
  <si>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</si>
  <si>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</si>
  <si>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</si>
  <si>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</si>
  <si>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</si>
  <si>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</si>
  <si>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</si>
  <si>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</si>
  <si>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</si>
  <si>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</si>
  <si>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</si>
  <si>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</si>
  <si>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</si>
  <si>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</si>
  <si>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</si>
  <si>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</si>
  <si>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</si>
  <si>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</si>
  <si>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</si>
  <si>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</si>
  <si>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</si>
  <si>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</si>
  <si>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</si>
  <si>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</si>
  <si>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</si>
  <si>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</si>
  <si>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</si>
  <si>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</si>
  <si>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</si>
  <si>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</si>
  <si>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</si>
  <si>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</si>
  <si>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</si>
  <si>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</si>
  <si>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</si>
  <si>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</si>
  <si>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</si>
  <si>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</si>
  <si>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</si>
  <si>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</si>
  <si>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</si>
  <si>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</si>
  <si>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</si>
  <si>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</si>
  <si>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</si>
  <si>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</si>
  <si>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</si>
  <si>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</si>
  <si>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</si>
  <si>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</si>
  <si>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</si>
  <si>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</si>
  <si>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</si>
  <si>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</si>
  <si>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</si>
  <si>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</si>
  <si>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</si>
  <si>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</si>
  <si>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</si>
  <si>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</si>
  <si>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</si>
  <si>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</si>
  <si>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</si>
  <si>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</si>
  <si>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</si>
  <si>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</si>
  <si>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</si>
  <si>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</si>
  <si>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</si>
  <si>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</si>
  <si>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</si>
  <si>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</si>
  <si>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</si>
  <si>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</si>
  <si>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</si>
  <si>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</si>
  <si>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</si>
  <si>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</si>
  <si>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</si>
  <si>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</si>
  <si>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</si>
  <si>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</si>
  <si>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</si>
  <si>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</si>
  <si>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</si>
  <si>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</si>
  <si>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</si>
  <si>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</si>
  <si>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</si>
  <si>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</si>
  <si>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</si>
  <si>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</si>
  <si>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</si>
  <si>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</si>
  <si>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</si>
  <si>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</si>
  <si>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</si>
  <si>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</si>
  <si>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</si>
  <si>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</si>
  <si>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</si>
  <si>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</si>
  <si>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</si>
  <si>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</si>
  <si>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</si>
  <si>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</si>
  <si>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</si>
  <si>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</si>
  <si>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</si>
  <si>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</si>
  <si>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</si>
  <si>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</si>
  <si>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</si>
  <si>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</si>
  <si>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</si>
  <si>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</si>
  <si>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</si>
  <si>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</si>
  <si>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</si>
  <si>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</si>
  <si>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</si>
  <si>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</si>
  <si>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</si>
  <si>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</si>
  <si>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</si>
  <si>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</si>
  <si>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</si>
  <si>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</si>
  <si>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</si>
  <si>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</si>
  <si>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</si>
  <si>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</si>
  <si>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</si>
  <si>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</si>
  <si>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</si>
  <si>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</si>
  <si>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</si>
  <si>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</si>
  <si>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</si>
  <si>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</si>
  <si>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</si>
  <si>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</si>
  <si>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</si>
  <si>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</si>
  <si>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</si>
  <si>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</si>
  <si>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</si>
  <si>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</si>
  <si>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</si>
  <si>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</si>
  <si>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</si>
  <si>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</si>
  <si>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</si>
  <si>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</si>
  <si>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</si>
  <si>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</si>
  <si>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</si>
  <si>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</si>
  <si>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</si>
  <si>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</si>
  <si>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</si>
  <si>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</si>
  <si>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</si>
  <si>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</si>
  <si>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</si>
  <si>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</si>
  <si>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</si>
  <si>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</si>
  <si>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</si>
  <si>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</si>
  <si>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</si>
  <si>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</si>
  <si>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</si>
  <si>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</si>
  <si>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</si>
  <si>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</si>
  <si>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</si>
  <si>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</si>
  <si>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</si>
  <si>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</si>
  <si>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</si>
  <si>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</si>
  <si>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</si>
  <si>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</si>
  <si>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</si>
  <si>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</si>
  <si>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</si>
  <si>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</si>
  <si>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</si>
  <si>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</si>
  <si>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</si>
  <si>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</si>
  <si>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</si>
  <si>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</si>
  <si>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</si>
  <si>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</si>
  <si>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</si>
  <si>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</si>
  <si>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</si>
  <si>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</si>
  <si>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</si>
  <si>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</si>
  <si>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</si>
  <si>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</si>
  <si>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</si>
  <si>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</si>
  <si>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</si>
  <si>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</si>
  <si>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</si>
  <si>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</si>
  <si>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</si>
  <si>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</si>
  <si>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</si>
  <si>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</si>
  <si>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</si>
  <si>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</si>
  <si>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</si>
  <si>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</si>
  <si>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</si>
  <si>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</si>
  <si>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</si>
  <si>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</si>
  <si>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</si>
  <si>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</si>
  <si>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</si>
  <si>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</si>
  <si>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</si>
  <si>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</si>
  <si>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</si>
  <si>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</si>
  <si>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</si>
  <si>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</si>
  <si>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</si>
  <si>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</si>
  <si>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</si>
  <si>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</si>
  <si>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</si>
  <si>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</si>
  <si>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</si>
  <si>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</si>
  <si>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</si>
  <si>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</si>
  <si>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</si>
  <si>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</si>
  <si>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</si>
  <si>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</si>
  <si>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</si>
  <si>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</si>
  <si>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</si>
  <si>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</si>
  <si>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</si>
  <si>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</si>
  <si>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</si>
  <si>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</si>
  <si>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</si>
  <si>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</si>
  <si>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</si>
  <si>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</si>
  <si>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</si>
  <si>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</si>
  <si>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</si>
  <si>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</si>
  <si>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</si>
  <si>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</si>
  <si>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</si>
  <si>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</si>
  <si>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</si>
  <si>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</si>
  <si>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</si>
  <si>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</si>
  <si>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</si>
  <si>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</si>
  <si>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</si>
  <si>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</si>
  <si>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</si>
  <si>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</si>
  <si>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</si>
  <si>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</si>
  <si>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</si>
  <si>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</si>
  <si>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</si>
  <si>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</si>
  <si>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</si>
  <si>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</si>
  <si>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</si>
  <si>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</si>
  <si>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</si>
  <si>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</si>
  <si>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</si>
  <si>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</si>
  <si>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</si>
  <si>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</si>
  <si>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</si>
  <si>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</si>
  <si>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</si>
  <si>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</si>
  <si>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</si>
  <si>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</si>
  <si>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</si>
  <si>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</si>
  <si>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</si>
  <si>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</si>
  <si>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</si>
  <si>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</si>
  <si>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</si>
  <si>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</si>
  <si>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</si>
  <si>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</si>
  <si>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</si>
  <si>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</si>
  <si>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</si>
  <si>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</si>
  <si>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</si>
  <si>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</si>
  <si>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</si>
  <si>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</si>
  <si>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</si>
  <si>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</si>
  <si>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</si>
  <si>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</si>
  <si>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</si>
  <si>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</si>
  <si>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</si>
  <si>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</si>
  <si>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</si>
  <si>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</si>
  <si>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</si>
  <si>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</si>
  <si>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</si>
  <si>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</si>
  <si>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</si>
  <si>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</si>
  <si>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</si>
  <si>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</si>
  <si>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</si>
  <si>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</si>
  <si>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</si>
  <si>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</si>
  <si>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</si>
  <si>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</si>
  <si>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</si>
  <si>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</si>
  <si>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</si>
  <si>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</si>
  <si>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</si>
  <si>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</si>
  <si>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</si>
  <si>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</si>
  <si>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</si>
  <si>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</si>
  <si>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</si>
  <si>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</si>
  <si>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</si>
  <si>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</si>
  <si>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</si>
  <si>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</si>
  <si>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</si>
  <si>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</si>
  <si>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</si>
  <si>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</si>
  <si>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</si>
  <si>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</si>
  <si>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</si>
  <si>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</si>
  <si>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</si>
  <si>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</si>
  <si>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</si>
  <si>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</si>
  <si>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</si>
  <si>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</si>
  <si>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</si>
  <si>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</si>
  <si>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</si>
  <si>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</si>
  <si>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</si>
  <si>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</si>
  <si>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</si>
  <si>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</si>
  <si>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</si>
  <si>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</si>
  <si>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</si>
  <si>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</si>
  <si>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</si>
  <si>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</si>
  <si>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</si>
  <si>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</si>
  <si>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</si>
  <si>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</si>
  <si>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</si>
  <si>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</si>
  <si>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</si>
  <si>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</si>
  <si>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</si>
  <si>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</si>
  <si>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</si>
  <si>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</si>
  <si>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</si>
  <si>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</si>
  <si>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</si>
  <si>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</si>
  <si>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</si>
  <si>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</si>
  <si>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</si>
  <si>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</si>
  <si>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</si>
  <si>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</si>
  <si>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</si>
  <si>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</si>
  <si>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</si>
  <si>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</si>
  <si>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</si>
  <si>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</si>
  <si>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</si>
  <si>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</si>
  <si>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</si>
  <si>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</si>
  <si>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</si>
  <si>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</si>
  <si>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</si>
  <si>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</si>
  <si>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</si>
  <si>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</si>
  <si>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</si>
  <si>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</si>
  <si>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</si>
  <si>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</si>
  <si>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</si>
  <si>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</si>
  <si>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</si>
  <si>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</si>
  <si>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</si>
  <si>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</si>
  <si>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</si>
  <si>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</si>
  <si>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</si>
  <si>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</si>
  <si>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</si>
  <si>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</si>
  <si>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</si>
  <si>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</si>
  <si>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</si>
  <si>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</si>
  <si>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</si>
  <si>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</si>
  <si>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</si>
  <si>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</si>
  <si>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</si>
  <si>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</si>
  <si>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</si>
  <si>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</si>
  <si>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</si>
  <si>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</si>
  <si>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</si>
  <si>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</si>
  <si>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</si>
  <si>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</si>
  <si>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</si>
  <si>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</si>
  <si>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</si>
  <si>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</si>
  <si>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</si>
  <si>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</si>
  <si>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</si>
  <si>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</si>
  <si>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</si>
  <si>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</si>
  <si>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</si>
  <si>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</si>
  <si>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</si>
  <si>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</si>
  <si>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</si>
  <si>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</si>
  <si>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</si>
  <si>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</si>
  <si>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</si>
  <si>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</si>
  <si>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</si>
  <si>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</si>
  <si>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</si>
  <si>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</si>
  <si>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</si>
  <si>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</si>
  <si>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</si>
  <si>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</si>
  <si>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</si>
  <si>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</si>
  <si>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</si>
  <si>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</si>
  <si>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</si>
  <si>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</si>
  <si>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</si>
  <si>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</si>
  <si>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</si>
  <si>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</si>
  <si>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</si>
  <si>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</si>
  <si>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</si>
  <si>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</si>
  <si>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</si>
  <si>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</si>
  <si>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</si>
  <si>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</si>
  <si>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</si>
  <si>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</si>
  <si>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</si>
  <si>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</si>
  <si>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</si>
  <si>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</si>
  <si>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</si>
  <si>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</si>
  <si>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</si>
  <si>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</si>
  <si>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</si>
  <si>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</si>
  <si>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</si>
  <si>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</si>
  <si>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</si>
  <si>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</si>
  <si>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</si>
  <si>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</si>
  <si>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</si>
  <si>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</si>
  <si>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</si>
  <si>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</si>
  <si>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</si>
  <si>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</si>
  <si>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</si>
  <si>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</si>
  <si>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</si>
  <si>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</si>
  <si>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</si>
  <si>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</si>
  <si>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</si>
  <si>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</si>
  <si>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</si>
  <si>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</si>
  <si>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</si>
  <si>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</si>
  <si>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</si>
  <si>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</si>
  <si>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</si>
  <si>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</si>
  <si>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</si>
  <si>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</si>
  <si>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</si>
  <si>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</si>
  <si>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</si>
  <si>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</si>
  <si>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</si>
  <si>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</si>
  <si>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</si>
  <si>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</si>
  <si>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</si>
  <si>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</si>
  <si>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</si>
  <si>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</si>
  <si>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</si>
  <si>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</si>
  <si>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</si>
  <si>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</si>
  <si>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</si>
  <si>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</si>
  <si>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</si>
  <si>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</si>
  <si>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</si>
  <si>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</si>
  <si>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</si>
  <si>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</si>
  <si>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</si>
  <si>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</si>
  <si>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</si>
  <si>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</si>
  <si>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</si>
  <si>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</si>
  <si>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</si>
  <si>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</si>
  <si>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</si>
  <si>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</si>
  <si>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</si>
  <si>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</si>
  <si>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</si>
  <si>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</si>
  <si>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</si>
  <si>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</si>
  <si>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</si>
  <si>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</si>
  <si>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</si>
  <si>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</si>
  <si>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</si>
  <si>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</si>
  <si>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</si>
  <si>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</si>
  <si>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</si>
  <si>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</si>
  <si>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</si>
  <si>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</si>
  <si>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</si>
  <si>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</si>
  <si>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</si>
  <si>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</si>
  <si>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</si>
  <si>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</si>
  <si>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</si>
  <si>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</si>
  <si>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</si>
  <si>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</si>
  <si>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</si>
  <si>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</si>
  <si>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</si>
  <si>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</si>
  <si>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</si>
  <si>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</si>
  <si>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</si>
  <si>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</si>
  <si>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</si>
  <si>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</si>
  <si>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</si>
  <si>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</si>
  <si>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</si>
  <si>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</si>
  <si>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</si>
  <si>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</si>
  <si>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</si>
  <si>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</si>
  <si>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</si>
  <si>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</si>
  <si>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</si>
  <si>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</si>
  <si>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</si>
  <si>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</si>
  <si>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</si>
  <si>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</si>
  <si>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</si>
  <si>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</si>
  <si>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</si>
  <si>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</si>
  <si>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</si>
  <si>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</si>
  <si>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</si>
  <si>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</si>
  <si>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</si>
  <si>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</si>
  <si>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</si>
  <si>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</si>
  <si>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</si>
  <si>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</si>
  <si>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</si>
  <si>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</si>
  <si>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</si>
  <si>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</si>
  <si>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</si>
  <si>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</si>
  <si>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</si>
  <si>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</si>
  <si>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</si>
  <si>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</si>
  <si>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</si>
  <si>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</si>
  <si>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</si>
  <si>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</si>
  <si>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</si>
  <si>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</si>
  <si>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</si>
  <si>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</si>
  <si>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</si>
  <si>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</si>
  <si>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</si>
  <si>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</si>
  <si>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</si>
  <si>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</si>
  <si>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</si>
  <si>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</si>
  <si>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</si>
  <si>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</si>
  <si>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</si>
  <si>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</si>
  <si>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</si>
  <si>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</si>
  <si>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</si>
  <si>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</si>
  <si>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</si>
  <si>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</si>
  <si>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</si>
  <si>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</si>
  <si>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</si>
  <si>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</si>
  <si>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</si>
  <si>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</si>
  <si>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</si>
  <si>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</si>
  <si>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</si>
  <si>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</si>
  <si>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</si>
  <si>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</si>
  <si>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</si>
  <si>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</si>
  <si>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</si>
  <si>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</si>
  <si>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</si>
  <si>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</si>
  <si>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</si>
  <si>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</si>
  <si>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</si>
  <si>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</si>
  <si>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</si>
  <si>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</si>
  <si>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</si>
  <si>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</si>
  <si>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</si>
  <si>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</si>
  <si>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</si>
  <si>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</si>
  <si>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</si>
  <si>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</si>
  <si>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</si>
  <si>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</si>
  <si>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</si>
  <si>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</si>
  <si>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</si>
  <si>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</si>
  <si>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</si>
  <si>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</si>
  <si>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</si>
  <si>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</si>
  <si>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</si>
  <si>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</si>
  <si>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</si>
  <si>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</si>
  <si>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</si>
  <si>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</si>
  <si>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</si>
  <si>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</si>
  <si>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</si>
  <si>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</si>
  <si>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</si>
  <si>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</si>
  <si>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</si>
  <si>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</si>
  <si>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</si>
  <si>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</si>
  <si>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</si>
  <si>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</si>
  <si>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</si>
  <si>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</si>
  <si>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</si>
  <si>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</si>
  <si>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</si>
  <si>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</si>
  <si>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</si>
  <si>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</si>
  <si>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</si>
  <si>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</si>
  <si>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</si>
  <si>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</si>
  <si>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</si>
  <si>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</si>
  <si>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</si>
  <si>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</si>
  <si>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</si>
  <si>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</si>
  <si>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</si>
  <si>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</si>
  <si>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</si>
  <si>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</si>
  <si>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</si>
  <si>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</si>
  <si>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</si>
  <si>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</si>
  <si>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</si>
  <si>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</si>
  <si>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</si>
  <si>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</si>
  <si>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</si>
  <si>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</si>
  <si>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</si>
  <si>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</si>
  <si>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</si>
  <si>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</si>
  <si>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</si>
  <si>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</si>
  <si>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</si>
  <si>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</si>
  <si>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</si>
  <si>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</si>
  <si>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</si>
  <si>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</si>
  <si>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</si>
  <si>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</si>
  <si>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</si>
  <si>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</si>
  <si>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</si>
  <si>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</si>
  <si>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</si>
  <si>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</si>
  <si>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</si>
  <si>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</si>
  <si>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</si>
  <si>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</si>
  <si>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</si>
  <si>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</si>
  <si>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</si>
  <si>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</si>
  <si>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</si>
  <si>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</si>
  <si>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</si>
  <si>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</si>
  <si>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</si>
  <si>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</si>
  <si>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</si>
  <si>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</si>
  <si>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</si>
  <si>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</si>
  <si>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</si>
  <si>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</si>
  <si>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</si>
  <si>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</si>
  <si>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</si>
  <si>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</si>
  <si>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</si>
  <si>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</si>
  <si>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</si>
  <si>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</si>
  <si>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</si>
  <si>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</si>
  <si>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</si>
  <si>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</si>
  <si>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</si>
  <si>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</si>
  <si>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</si>
  <si>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</si>
  <si>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</si>
  <si>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</si>
  <si>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</si>
  <si>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</si>
  <si>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</si>
  <si>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</si>
  <si>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</si>
  <si>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</si>
  <si>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</si>
  <si>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</si>
  <si>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</si>
  <si>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</si>
  <si>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</si>
  <si>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</si>
  <si>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</si>
  <si>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</si>
  <si>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</si>
  <si>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</si>
  <si>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</si>
  <si>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</si>
  <si>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</si>
  <si>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</si>
  <si>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</si>
  <si>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</si>
  <si>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</si>
  <si>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</si>
  <si>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</si>
  <si>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</si>
  <si>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</si>
  <si>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</si>
  <si>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</si>
  <si>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</si>
  <si>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</si>
  <si>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</si>
  <si>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</si>
  <si>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</si>
  <si>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</si>
  <si>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</si>
  <si>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</si>
  <si>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</si>
  <si>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</si>
  <si>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</si>
  <si>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</si>
  <si>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</si>
  <si>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</si>
  <si>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</si>
  <si>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</si>
  <si>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</si>
  <si>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</si>
  <si>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</si>
  <si>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</si>
  <si>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</si>
  <si>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</si>
  <si>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</si>
  <si>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</si>
  <si>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</si>
  <si>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</si>
  <si>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</si>
  <si>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</si>
  <si>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</si>
  <si>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</si>
  <si>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</si>
  <si>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</si>
  <si>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</si>
  <si>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</si>
  <si>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</si>
  <si>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</si>
  <si>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</si>
  <si>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</si>
  <si>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</si>
  <si>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</si>
  <si>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</si>
  <si>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</si>
  <si>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</si>
  <si>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</si>
  <si>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</si>
  <si>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</si>
  <si>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</si>
  <si>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</si>
  <si>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</si>
  <si>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</si>
  <si>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</si>
  <si>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</si>
  <si>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</si>
  <si>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</si>
  <si>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</si>
  <si>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</si>
  <si>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</si>
  <si>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</si>
  <si>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</si>
  <si>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</si>
  <si>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</si>
  <si>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</si>
  <si>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</si>
  <si>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</si>
  <si>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</si>
  <si>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</si>
  <si>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</si>
  <si>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</si>
  <si>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</si>
  <si>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</si>
  <si>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</si>
  <si>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</si>
  <si>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</si>
  <si>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</si>
  <si>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</si>
  <si>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</si>
  <si>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</si>
  <si>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</si>
  <si>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</si>
  <si>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</si>
  <si>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</si>
  <si>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</si>
  <si>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</si>
  <si>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</si>
  <si>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</si>
  <si>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</si>
  <si>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</si>
  <si>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</si>
  <si>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</si>
  <si>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</si>
  <si>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</si>
  <si>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</si>
  <si>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</si>
  <si>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</si>
  <si>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</si>
  <si>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</si>
  <si>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</si>
  <si>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</si>
  <si>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</si>
  <si>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</si>
  <si>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</si>
  <si>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</si>
  <si>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</si>
  <si>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</si>
  <si>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</si>
  <si>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</si>
  <si>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</si>
  <si>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</si>
  <si>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</si>
  <si>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</si>
  <si>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</si>
  <si>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</si>
  <si>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</si>
  <si>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</si>
  <si>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</si>
  <si>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</si>
  <si>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</si>
  <si>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</si>
  <si>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</si>
  <si>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</si>
  <si>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</si>
  <si>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</si>
  <si>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</si>
  <si>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</si>
  <si>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</si>
  <si>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</si>
  <si>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</si>
  <si>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</si>
  <si>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</si>
  <si>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</si>
  <si>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</si>
  <si>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</si>
  <si>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</si>
  <si>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</si>
  <si>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</si>
  <si>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</si>
  <si>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</si>
  <si>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</si>
  <si>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</si>
  <si>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</si>
  <si>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</si>
  <si>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</si>
  <si>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</si>
  <si>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</si>
  <si>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</si>
  <si>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</si>
  <si>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</si>
  <si>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</si>
  <si>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</si>
  <si>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</si>
  <si>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</si>
  <si>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</si>
  <si>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</si>
  <si>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</si>
  <si>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</si>
  <si>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</si>
  <si>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</si>
  <si>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</si>
  <si>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</si>
  <si>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</si>
  <si>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</si>
  <si>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</si>
  <si>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</si>
  <si>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</si>
  <si>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</si>
  <si>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</si>
  <si>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</si>
  <si>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</si>
  <si>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</si>
  <si>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</si>
  <si>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</si>
  <si>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</si>
  <si>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</si>
  <si>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</si>
  <si>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</si>
  <si>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</si>
  <si>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</si>
  <si>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</si>
  <si>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</si>
  <si>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</si>
  <si>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</si>
  <si>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</si>
  <si>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</si>
  <si>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</si>
  <si>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</si>
  <si>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</si>
  <si>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</si>
  <si>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</si>
  <si>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</si>
  <si>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</si>
  <si>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</si>
  <si>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</si>
  <si>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</si>
  <si>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</si>
  <si>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</si>
  <si>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</si>
  <si>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</si>
  <si>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</si>
  <si>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</si>
  <si>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</si>
  <si>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</si>
  <si>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</si>
  <si>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</si>
  <si>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</si>
  <si>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</si>
  <si>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</si>
  <si>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</si>
  <si>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</si>
  <si>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</si>
  <si>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</si>
  <si>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</si>
  <si>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</si>
  <si>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</si>
  <si>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</si>
  <si>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</si>
  <si>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</si>
  <si>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</si>
  <si>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</si>
  <si>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</si>
  <si>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</si>
  <si>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</si>
  <si>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</si>
  <si>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</si>
  <si>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</si>
  <si>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</si>
  <si>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</si>
  <si>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</si>
  <si>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</si>
  <si>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</si>
  <si>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</si>
  <si>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</si>
  <si>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</si>
  <si>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</si>
  <si>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</si>
  <si>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</si>
  <si>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</si>
  <si>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</si>
  <si>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</si>
  <si>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</si>
  <si>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</si>
  <si>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</si>
  <si>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</si>
  <si>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</si>
  <si>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</si>
  <si>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</si>
  <si>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</si>
  <si>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</si>
  <si>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</si>
  <si>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</si>
  <si>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</si>
  <si>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</si>
  <si>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</si>
  <si>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</si>
  <si>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</si>
  <si>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</si>
  <si>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</si>
  <si>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</si>
  <si>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</si>
  <si>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</si>
  <si>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</si>
  <si>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</si>
  <si>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</si>
  <si>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</si>
  <si>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</si>
  <si>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</si>
  <si>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</si>
  <si>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</si>
  <si>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</si>
  <si>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</si>
  <si>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</si>
  <si>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</si>
  <si>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</si>
  <si>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</si>
  <si>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</si>
  <si>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</si>
  <si>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</si>
  <si>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</si>
  <si>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</si>
  <si>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</si>
  <si>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</si>
  <si>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</si>
  <si>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</si>
  <si>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</si>
  <si>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</si>
  <si>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</si>
  <si>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</si>
  <si>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</si>
  <si>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</si>
  <si>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</si>
  <si>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</si>
  <si>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</si>
  <si>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</si>
  <si>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</si>
  <si>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</si>
  <si>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</si>
  <si>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</si>
  <si>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</si>
  <si>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</si>
  <si>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</si>
  <si>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</si>
  <si>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</si>
  <si>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</si>
  <si>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</si>
  <si>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</si>
  <si>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</si>
  <si>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</si>
  <si>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</si>
  <si>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</si>
  <si>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</si>
  <si>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</si>
  <si>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</si>
  <si>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</si>
  <si>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</si>
  <si>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</si>
  <si>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</si>
  <si>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</si>
  <si>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</si>
  <si>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</si>
  <si>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</si>
  <si>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</si>
  <si>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</si>
  <si>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</si>
  <si>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</si>
  <si>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</si>
  <si>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</si>
  <si>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</si>
  <si>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</si>
  <si>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</si>
  <si>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</si>
  <si>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</si>
  <si>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</si>
  <si>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</si>
  <si>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</si>
  <si>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</si>
  <si>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</si>
  <si>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</si>
  <si>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</si>
  <si>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</si>
  <si>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</si>
  <si>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</si>
  <si>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</si>
  <si>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</si>
  <si>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</si>
  <si>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</si>
  <si>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</si>
  <si>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</si>
  <si>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</si>
  <si>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</si>
  <si>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</si>
  <si>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</si>
  <si>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</si>
  <si>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</si>
  <si>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</si>
  <si>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</si>
  <si>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</si>
  <si>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</si>
  <si>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</si>
  <si>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</si>
  <si>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</si>
  <si>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</si>
  <si>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</si>
  <si>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</si>
  <si>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</si>
  <si>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</si>
  <si>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</si>
  <si>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</si>
  <si>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</si>
  <si>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</si>
  <si>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</si>
  <si>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</si>
  <si>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</si>
  <si>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</si>
  <si>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</si>
  <si>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</si>
  <si>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</si>
  <si>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</si>
  <si>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</si>
  <si>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</si>
  <si>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</si>
  <si>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</si>
  <si>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</si>
  <si>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</si>
  <si>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</si>
  <si>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</si>
  <si>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</si>
  <si>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</si>
  <si>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</si>
  <si>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</si>
  <si>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</si>
  <si>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</si>
  <si>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</si>
  <si>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</si>
  <si>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</si>
  <si>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</si>
  <si>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</si>
  <si>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</si>
  <si>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</si>
  <si>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</si>
  <si>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</si>
  <si>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</si>
  <si>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</si>
  <si>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</si>
  <si>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</si>
  <si>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</si>
  <si>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</si>
  <si>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</si>
  <si>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</si>
  <si>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</si>
  <si>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</si>
  <si>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</si>
  <si>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</si>
  <si>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</si>
  <si>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</si>
  <si>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</si>
  <si>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</si>
  <si>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</si>
  <si>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</si>
  <si>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</si>
  <si>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</si>
  <si>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</si>
  <si>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</si>
  <si>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</si>
  <si>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</si>
  <si>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</si>
  <si>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</si>
  <si>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</si>
  <si>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</si>
  <si>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</si>
  <si>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</si>
  <si>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</si>
  <si>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</si>
  <si>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</si>
  <si>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</si>
  <si>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</si>
  <si>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</si>
  <si>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</si>
  <si>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</si>
  <si>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</si>
  <si>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</si>
  <si>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</si>
  <si>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</si>
  <si>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</si>
  <si>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</si>
  <si>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</si>
  <si>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</si>
  <si>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</si>
  <si>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</si>
  <si>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</si>
  <si>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</si>
  <si>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</si>
  <si>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</si>
  <si>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</si>
  <si>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</si>
  <si>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</si>
  <si>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</si>
  <si>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</si>
  <si>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</si>
  <si>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</si>
  <si>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</si>
  <si>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</si>
  <si>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</si>
  <si>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</si>
  <si>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</si>
  <si>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</si>
  <si>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</si>
  <si>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</si>
  <si>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</si>
  <si>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</si>
  <si>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</si>
  <si>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</si>
  <si>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</si>
  <si>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</si>
  <si>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</si>
  <si>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</si>
  <si>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</si>
  <si>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</si>
  <si>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</si>
  <si>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</si>
  <si>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</si>
  <si>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</si>
  <si>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</si>
  <si>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</si>
  <si>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</si>
  <si>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</si>
  <si>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</si>
  <si>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</si>
  <si>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</si>
  <si>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</si>
  <si>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</si>
  <si>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</si>
  <si>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</si>
  <si>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</si>
  <si>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</si>
  <si>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</si>
  <si>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</si>
  <si>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</si>
  <si>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</si>
  <si>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</si>
  <si>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</si>
  <si>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</si>
  <si>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</si>
  <si>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</si>
  <si>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</si>
  <si>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</si>
  <si>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</si>
  <si>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</si>
  <si>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</si>
  <si>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</si>
  <si>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</si>
  <si>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</si>
  <si>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</si>
  <si>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</si>
  <si>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</si>
  <si>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</si>
  <si>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</si>
  <si>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</si>
  <si>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</si>
  <si>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</si>
  <si>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</si>
  <si>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</si>
  <si>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</si>
  <si>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</si>
  <si>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</si>
  <si>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</si>
  <si>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</si>
  <si>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</si>
  <si>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</si>
  <si>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</si>
  <si>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</si>
  <si>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</si>
  <si>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</si>
  <si>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</si>
  <si>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</si>
  <si>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</si>
  <si>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</si>
  <si>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</si>
  <si>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</si>
  <si>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</si>
  <si>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</si>
  <si>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</si>
  <si>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</si>
  <si>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</si>
  <si>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</si>
  <si>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</si>
  <si>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</si>
  <si>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</si>
  <si>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</si>
  <si>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</si>
  <si>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</si>
  <si>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</si>
  <si>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</si>
  <si>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</si>
  <si>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</si>
  <si>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</si>
  <si>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</si>
  <si>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</si>
  <si>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</si>
  <si>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</si>
  <si>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</si>
  <si>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</si>
  <si>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</si>
  <si>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</si>
  <si>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</si>
  <si>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</si>
  <si>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</si>
  <si>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</si>
  <si>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</si>
  <si>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</si>
  <si>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</si>
  <si>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</si>
  <si>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</si>
  <si>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</si>
  <si>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</si>
  <si>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</si>
  <si>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</si>
  <si>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</si>
  <si>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</si>
  <si>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</si>
  <si>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</si>
  <si>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</si>
  <si>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</si>
  <si>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</si>
  <si>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</si>
  <si>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</si>
  <si>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</si>
  <si>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</si>
  <si>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</si>
  <si>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</si>
  <si>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</si>
  <si>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</si>
  <si>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</si>
  <si>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</si>
  <si>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</si>
  <si>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</si>
  <si>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</si>
  <si>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</si>
  <si>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</si>
  <si>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</si>
  <si>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</si>
  <si>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</si>
  <si>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</si>
  <si>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</si>
  <si>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</si>
  <si>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</si>
  <si>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</si>
  <si>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</si>
  <si>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</si>
  <si>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</si>
  <si>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</si>
  <si>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</si>
  <si>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</si>
  <si>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</si>
  <si>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</si>
  <si>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</si>
  <si>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</si>
  <si>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</si>
  <si>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</si>
  <si>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</si>
  <si>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</si>
  <si>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</si>
  <si>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</si>
  <si>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</si>
  <si>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</si>
  <si>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</si>
  <si>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</si>
  <si>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</si>
  <si>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</si>
  <si>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</si>
  <si>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</si>
  <si>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</si>
  <si>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</si>
  <si>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</si>
  <si>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</si>
  <si>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</si>
  <si>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</si>
  <si>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</si>
  <si>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</si>
  <si>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</si>
  <si>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</si>
  <si>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</si>
  <si>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</si>
  <si>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</si>
  <si>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</si>
  <si>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</si>
  <si>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</si>
  <si>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</si>
  <si>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</si>
  <si>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</si>
  <si>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</si>
  <si>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</si>
  <si>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</si>
  <si>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</si>
  <si>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</si>
  <si>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</si>
  <si>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</si>
  <si>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</si>
  <si>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</si>
  <si>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</si>
  <si>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</si>
  <si>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</si>
  <si>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</si>
  <si>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</si>
  <si>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</si>
  <si>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</si>
  <si>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</si>
  <si>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</si>
  <si>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</si>
  <si>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</si>
  <si>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</si>
  <si>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</si>
  <si>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</si>
  <si>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</si>
  <si>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</si>
  <si>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</si>
  <si>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</si>
  <si>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</si>
  <si>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</si>
  <si>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</si>
  <si>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</si>
  <si>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</si>
  <si>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</si>
  <si>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</si>
  <si>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</si>
  <si>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</si>
  <si>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</si>
  <si>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</si>
  <si>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</si>
  <si>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</si>
  <si>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</si>
  <si>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</si>
  <si>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</si>
  <si>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</si>
  <si>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</si>
  <si>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</si>
  <si>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</si>
  <si>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</si>
  <si>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</si>
  <si>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</si>
  <si>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</si>
  <si>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</si>
  <si>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</si>
  <si>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</si>
  <si>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</si>
  <si>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</si>
  <si>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</si>
  <si>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</si>
  <si>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</si>
  <si>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</si>
  <si>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</si>
  <si>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</si>
  <si>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</si>
  <si>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</si>
  <si>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</si>
  <si>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</si>
  <si>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</si>
  <si>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</si>
  <si>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</si>
  <si>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</si>
  <si>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</si>
  <si>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</si>
  <si>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</si>
  <si>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</si>
  <si>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</si>
  <si>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</si>
  <si>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</si>
  <si>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</si>
  <si>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</si>
  <si>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</si>
  <si>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</si>
  <si>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</si>
  <si>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</si>
  <si>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</si>
  <si>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</si>
  <si>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</si>
  <si>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</si>
  <si>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</si>
  <si>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</si>
  <si>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</si>
  <si>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</si>
  <si>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</si>
  <si>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</si>
  <si>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</si>
  <si>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</si>
  <si>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</si>
  <si>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</si>
  <si>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</si>
  <si>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</si>
  <si>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</si>
  <si>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</si>
  <si>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</si>
  <si>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</si>
  <si>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</si>
  <si>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</si>
  <si>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</si>
  <si>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</si>
  <si>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</si>
  <si>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</si>
  <si>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</si>
  <si>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</si>
  <si>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</si>
  <si>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</si>
  <si>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</si>
  <si>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</si>
  <si>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</si>
  <si>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</si>
  <si>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</si>
  <si>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</si>
  <si>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</si>
  <si>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</si>
  <si>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</si>
  <si>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</si>
  <si>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</si>
  <si>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</si>
  <si>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</si>
  <si>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</si>
  <si>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</si>
  <si>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</si>
  <si>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</si>
  <si>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</si>
  <si>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</si>
  <si>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</si>
  <si>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</si>
  <si>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</si>
  <si>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</si>
  <si>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</si>
  <si>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</si>
  <si>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</si>
  <si>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</si>
  <si>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</si>
  <si>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</si>
  <si>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</si>
  <si>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</si>
  <si>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</si>
  <si>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</si>
  <si>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</si>
  <si>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</si>
  <si>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</si>
  <si>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</si>
  <si>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</si>
  <si>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</si>
  <si>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</si>
  <si>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</si>
  <si>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</si>
  <si>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</si>
  <si>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</si>
  <si>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</si>
  <si>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</si>
  <si>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</si>
  <si>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</si>
  <si>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</si>
  <si>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</si>
  <si>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</si>
  <si>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</si>
  <si>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</si>
  <si>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</si>
  <si>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</si>
  <si>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</si>
  <si>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</si>
  <si>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</si>
  <si>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</si>
  <si>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</si>
  <si>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</si>
  <si>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</si>
  <si>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</si>
  <si>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</si>
  <si>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</si>
  <si>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</si>
  <si>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</si>
  <si>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</si>
  <si>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</si>
  <si>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</si>
  <si>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</si>
  <si>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</si>
  <si>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</si>
  <si>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</si>
  <si>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</si>
  <si>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</si>
  <si>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</si>
  <si>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</si>
  <si>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</si>
  <si>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</si>
  <si>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</si>
  <si>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</si>
  <si>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</si>
  <si>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</si>
  <si>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</si>
  <si>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</si>
  <si>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</si>
  <si>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</si>
  <si>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</si>
  <si>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</si>
  <si>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</si>
  <si>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</si>
  <si>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</si>
  <si>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</si>
  <si>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</si>
  <si>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</si>
  <si>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</si>
  <si>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</si>
  <si>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</si>
  <si>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</si>
  <si>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</si>
  <si>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</si>
  <si>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</si>
  <si>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</si>
  <si>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</si>
  <si>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</si>
  <si>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</si>
  <si>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</si>
  <si>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</si>
  <si>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</si>
  <si>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</si>
  <si>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</si>
  <si>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</si>
  <si>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</si>
  <si>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</si>
  <si>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</si>
  <si>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</si>
  <si>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</si>
  <si>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</si>
  <si>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</si>
  <si>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</si>
  <si>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</si>
  <si>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</si>
  <si>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</si>
  <si>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</si>
  <si>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</si>
  <si>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</si>
  <si>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</si>
  <si>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</si>
  <si>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</si>
  <si>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</si>
  <si>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</si>
  <si>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</si>
  <si>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</si>
  <si>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</si>
  <si>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</si>
  <si>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</si>
  <si>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</si>
  <si>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</si>
  <si>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</si>
  <si>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</si>
  <si>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</si>
  <si>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</si>
  <si>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</si>
  <si>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</si>
  <si>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</si>
  <si>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</si>
  <si>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</si>
  <si>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</si>
  <si>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</si>
  <si>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</si>
  <si>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</si>
  <si>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</si>
  <si>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</si>
  <si>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</si>
  <si>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</si>
  <si>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</si>
  <si>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</si>
  <si>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</si>
  <si>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</si>
  <si>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</si>
  <si>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</si>
  <si>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</si>
  <si>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</si>
  <si>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</si>
  <si>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</si>
  <si>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</si>
  <si>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</si>
  <si>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</si>
  <si>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</si>
  <si>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</si>
  <si>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</si>
  <si>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</si>
  <si>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</si>
  <si>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</si>
  <si>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</si>
  <si>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</si>
  <si>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</si>
  <si>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</si>
  <si>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</si>
  <si>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</si>
  <si>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</si>
  <si>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</si>
  <si>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</si>
  <si>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</si>
  <si>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</si>
  <si>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</si>
  <si>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</si>
  <si>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</si>
  <si>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</si>
  <si>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</si>
  <si>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</si>
  <si>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</si>
  <si>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</si>
  <si>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</si>
  <si>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</si>
  <si>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</si>
  <si>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</si>
  <si>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</si>
  <si>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</si>
  <si>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</si>
  <si>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</si>
  <si>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</si>
  <si>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</si>
  <si>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</si>
  <si>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</si>
  <si>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</si>
  <si>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</si>
  <si>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</si>
  <si>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</si>
  <si>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</si>
  <si>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</si>
  <si>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</si>
  <si>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</si>
  <si>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</si>
  <si>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</si>
  <si>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</si>
  <si>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</si>
  <si>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</si>
  <si>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</si>
  <si>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</si>
  <si>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</si>
  <si>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</si>
  <si>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</si>
  <si>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</si>
  <si>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</si>
  <si>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</si>
  <si>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</si>
  <si>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</si>
  <si>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</si>
  <si>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</si>
  <si>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</si>
  <si>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</si>
  <si>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</si>
  <si>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</si>
  <si>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</si>
  <si>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</si>
  <si>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</si>
  <si>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</si>
  <si>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</si>
  <si>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</si>
  <si>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</si>
  <si>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</si>
  <si>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</si>
  <si>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</si>
  <si>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</si>
  <si>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</si>
  <si>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</si>
  <si>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</si>
  <si>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</si>
  <si>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</si>
  <si>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</si>
  <si>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</si>
  <si>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</si>
  <si>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</si>
  <si>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</si>
  <si>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</si>
  <si>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</si>
  <si>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</si>
  <si>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</si>
  <si>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</si>
  <si>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</si>
  <si>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</si>
  <si>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</si>
  <si>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</si>
  <si>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</si>
  <si>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</si>
  <si>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</si>
  <si>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</si>
  <si>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</si>
  <si>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</si>
  <si>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</si>
  <si>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</si>
  <si>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</si>
  <si>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</si>
  <si>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</si>
  <si>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</si>
  <si>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</si>
  <si>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</si>
  <si>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</si>
  <si>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</si>
  <si>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</si>
  <si>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</si>
  <si>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</si>
  <si>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</si>
  <si>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</si>
  <si>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</si>
  <si>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</si>
  <si>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</si>
  <si>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</si>
  <si>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</si>
  <si>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</si>
  <si>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</si>
  <si>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</si>
  <si>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</si>
  <si>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</si>
  <si>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</si>
  <si>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</si>
  <si>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</si>
  <si>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</si>
  <si>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</si>
  <si>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</si>
  <si>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</si>
  <si>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</si>
  <si>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</si>
  <si>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</si>
  <si>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</si>
  <si>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</si>
  <si>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</si>
  <si>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</si>
  <si>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</si>
  <si>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</si>
  <si>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</si>
  <si>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</si>
  <si>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</si>
  <si>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</si>
  <si>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</si>
  <si>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</si>
  <si>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</si>
  <si>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</si>
  <si>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</si>
  <si>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</si>
  <si>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</si>
  <si>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</si>
  <si>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</si>
  <si>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</si>
  <si>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</si>
  <si>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</si>
  <si>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</si>
  <si>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</si>
  <si>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</si>
  <si>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</si>
  <si>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</si>
  <si>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</si>
  <si>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</si>
  <si>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</si>
  <si>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</si>
  <si>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</si>
  <si>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</si>
  <si>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</si>
  <si>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</si>
  <si>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</si>
  <si>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</si>
  <si>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</si>
  <si>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</si>
  <si>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</si>
  <si>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</si>
  <si>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</si>
  <si>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</si>
  <si>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</si>
  <si>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</si>
  <si>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</si>
  <si>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</si>
  <si>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</si>
  <si>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</si>
  <si>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</si>
  <si>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</si>
  <si>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</si>
  <si>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</si>
  <si>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</si>
  <si>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</si>
  <si>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</si>
  <si>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</si>
  <si>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</si>
  <si>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</si>
  <si>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</si>
  <si>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</si>
  <si>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</si>
  <si>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</si>
  <si>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</si>
  <si>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</si>
  <si>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</si>
  <si>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</si>
  <si>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</si>
  <si>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</si>
  <si>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</si>
  <si>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</si>
  <si>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</si>
  <si>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</si>
  <si>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</si>
  <si>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</si>
  <si>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</si>
  <si>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</si>
  <si>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</si>
  <si>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</si>
  <si>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</si>
  <si>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</si>
  <si>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</si>
  <si>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</si>
  <si>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</si>
  <si>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</si>
  <si>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</si>
  <si>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</si>
  <si>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</si>
  <si>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</si>
  <si>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</si>
  <si>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</si>
  <si>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</si>
  <si>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</si>
  <si>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</si>
  <si>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</si>
  <si>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</si>
  <si>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</si>
  <si>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</si>
  <si>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</si>
  <si>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</si>
  <si>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</si>
  <si>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</si>
  <si>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</si>
  <si>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</si>
  <si>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</si>
  <si>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</si>
  <si>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</si>
  <si>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</si>
  <si>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</si>
  <si>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</si>
  <si>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</si>
  <si>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</si>
  <si>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</si>
  <si>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</si>
  <si>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</si>
  <si>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</si>
  <si>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</si>
  <si>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</si>
  <si>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</si>
  <si>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</si>
  <si>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</si>
  <si>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</si>
  <si>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</si>
  <si>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</si>
  <si>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</si>
  <si>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</si>
  <si>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</si>
  <si>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</si>
  <si>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</si>
  <si>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</si>
  <si>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</si>
  <si>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</si>
  <si>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</si>
  <si>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</si>
  <si>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</si>
  <si>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</si>
  <si>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</si>
  <si>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</si>
  <si>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</si>
  <si>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</si>
  <si>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</si>
  <si>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</si>
  <si>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</si>
  <si>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</si>
  <si>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</si>
  <si>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</si>
  <si>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</si>
  <si>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</si>
  <si>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</si>
  <si>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</si>
  <si>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</si>
  <si>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</si>
  <si>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</si>
  <si>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</si>
  <si>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</si>
  <si>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</si>
  <si>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</si>
  <si>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</si>
  <si>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</si>
  <si>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</si>
  <si>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</si>
  <si>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</si>
  <si>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</si>
  <si>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</si>
  <si>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</si>
  <si>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</si>
  <si>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</si>
  <si>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</si>
  <si>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</si>
  <si>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</si>
  <si>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</si>
  <si>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</si>
  <si>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</si>
  <si>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</si>
  <si>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</si>
  <si>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</si>
  <si>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</si>
  <si>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</si>
  <si>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</si>
  <si>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</si>
  <si>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</si>
  <si>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</si>
  <si>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</si>
  <si>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</si>
  <si>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</si>
  <si>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</si>
  <si>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</si>
  <si>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</si>
  <si>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</si>
  <si>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</si>
  <si>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</si>
  <si>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</si>
  <si>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</si>
  <si>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</si>
  <si>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</si>
  <si>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</si>
  <si>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</si>
  <si>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</si>
  <si>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</si>
  <si>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</si>
  <si>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</si>
  <si>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</si>
  <si>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</si>
  <si>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</si>
  <si>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</si>
  <si>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</si>
  <si>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</si>
  <si>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</si>
  <si>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</si>
  <si>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</si>
  <si>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</si>
  <si>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</si>
  <si>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</si>
  <si>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</si>
  <si>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</si>
  <si>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</si>
  <si>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</si>
  <si>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</si>
  <si>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</si>
  <si>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</si>
  <si>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</si>
  <si>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</si>
  <si>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</si>
  <si>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</si>
  <si>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</si>
  <si>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</si>
  <si>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</si>
  <si>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</si>
  <si>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</si>
  <si>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</si>
  <si>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</si>
  <si>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</si>
  <si>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</si>
  <si>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</si>
  <si>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</si>
  <si>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</si>
  <si>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</si>
  <si>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</si>
  <si>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</si>
  <si>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</si>
  <si>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</si>
  <si>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</si>
  <si>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</si>
  <si>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</si>
  <si>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</si>
  <si>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</si>
  <si>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</si>
  <si>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</si>
  <si>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</si>
  <si>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</si>
  <si>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</si>
  <si>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</si>
  <si>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</si>
  <si>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</si>
  <si>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</si>
  <si>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</si>
  <si>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</si>
  <si>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</si>
  <si>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</si>
  <si>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</si>
  <si>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</si>
  <si>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</si>
  <si>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</si>
  <si>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</si>
  <si>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</si>
  <si>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</si>
  <si>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</si>
  <si>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</si>
  <si>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</si>
  <si>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</si>
  <si>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</si>
  <si>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</si>
  <si>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</si>
  <si>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</si>
  <si>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</si>
  <si>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</si>
  <si>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</si>
  <si>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</si>
  <si>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</si>
  <si>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</si>
  <si>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</si>
  <si>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</si>
  <si>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</si>
  <si>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</si>
  <si>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</si>
  <si>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</si>
  <si>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</si>
  <si>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</si>
  <si>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</si>
  <si>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</si>
  <si>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</si>
  <si>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</si>
  <si>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</si>
  <si>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</si>
  <si>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</si>
  <si>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</si>
  <si>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</si>
  <si>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</si>
  <si>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</si>
  <si>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</si>
  <si>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</si>
  <si>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</si>
  <si>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</si>
  <si>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</si>
  <si>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</si>
  <si>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</si>
  <si>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</si>
  <si>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</si>
  <si>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</si>
  <si>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</si>
  <si>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</si>
  <si>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</si>
  <si>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</si>
  <si>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</si>
  <si>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</si>
  <si>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</si>
  <si>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</si>
  <si>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</si>
  <si>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</si>
  <si>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</si>
  <si>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</si>
  <si>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</si>
  <si>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</si>
  <si>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</si>
  <si>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</si>
  <si>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</si>
  <si>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</si>
  <si>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</si>
  <si>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</si>
  <si>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</si>
  <si>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</si>
  <si>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</si>
  <si>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</si>
  <si>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</si>
  <si>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</si>
  <si>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</si>
  <si>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</si>
  <si>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</si>
  <si>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</si>
  <si>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</si>
  <si>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</si>
  <si>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</si>
  <si>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</si>
  <si>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</si>
  <si>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</si>
  <si>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</si>
  <si>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</si>
  <si>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</si>
  <si>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</si>
  <si>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</si>
  <si>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</si>
  <si>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</si>
  <si>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</si>
  <si>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</si>
  <si>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</si>
  <si>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</si>
  <si>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</si>
  <si>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</si>
  <si>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</si>
  <si>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</si>
  <si>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</si>
  <si>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</si>
  <si>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</si>
  <si>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</si>
  <si>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</si>
  <si>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</si>
  <si>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</si>
  <si>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</si>
  <si>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</si>
  <si>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</si>
  <si>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</si>
  <si>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</si>
  <si>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</si>
  <si>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</si>
  <si>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</si>
  <si>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</si>
  <si>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</si>
  <si>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</si>
  <si>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</si>
  <si>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</si>
  <si>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</si>
  <si>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</si>
  <si>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</si>
  <si>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</si>
  <si>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</si>
  <si>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</si>
  <si>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</si>
  <si>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</si>
  <si>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</si>
  <si>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</si>
  <si>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</si>
  <si>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</si>
  <si>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</si>
  <si>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</si>
  <si>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</si>
  <si>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</si>
  <si>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</si>
  <si>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</si>
  <si>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</si>
  <si>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</si>
  <si>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</si>
  <si>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</si>
  <si>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</si>
  <si>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</si>
  <si>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</si>
  <si>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</si>
  <si>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</si>
  <si>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</si>
  <si>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</si>
  <si>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</si>
  <si>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</si>
  <si>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</si>
  <si>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</si>
  <si>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</si>
  <si>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</si>
  <si>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</si>
  <si>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</si>
  <si>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</si>
  <si>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</si>
  <si>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</si>
  <si>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</si>
  <si>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</si>
  <si>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</si>
  <si>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</si>
  <si>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</si>
  <si>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</si>
  <si>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</si>
  <si>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</si>
  <si>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</si>
  <si>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</si>
  <si>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</si>
  <si>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</si>
  <si>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</si>
  <si>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</si>
  <si>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</si>
  <si>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</si>
  <si>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</si>
  <si>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</si>
  <si>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</si>
  <si>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</si>
  <si>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</si>
  <si>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</si>
  <si>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</si>
  <si>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</si>
  <si>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</si>
  <si>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</si>
  <si>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</si>
  <si>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</si>
  <si>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</si>
  <si>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</si>
  <si>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</si>
  <si>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</si>
  <si>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</si>
  <si>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</si>
  <si>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</si>
  <si>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</si>
  <si>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</si>
  <si>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</si>
  <si>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</si>
  <si>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</si>
  <si>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</si>
  <si>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</si>
  <si>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</si>
  <si>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</si>
  <si>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</si>
  <si>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</si>
  <si>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</si>
  <si>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</si>
  <si>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</si>
  <si>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</si>
  <si>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</si>
  <si>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</si>
  <si>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</si>
  <si>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</si>
  <si>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</si>
  <si>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</si>
  <si>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</si>
  <si>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</si>
  <si>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</si>
  <si>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</si>
  <si>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</si>
  <si>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</si>
  <si>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</si>
  <si>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</si>
  <si>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</si>
  <si>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</si>
  <si>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</si>
  <si>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</si>
  <si>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</si>
  <si>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</si>
  <si>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</si>
  <si>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</si>
  <si>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</si>
  <si>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</si>
  <si>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</si>
  <si>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</si>
  <si>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</si>
  <si>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</si>
  <si>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</si>
  <si>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</si>
  <si>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</si>
  <si>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</si>
  <si>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</si>
  <si>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</si>
  <si>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</si>
  <si>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</si>
  <si>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</si>
  <si>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</si>
  <si>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</si>
  <si>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</si>
  <si>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</si>
  <si>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</si>
  <si>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</si>
  <si>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</si>
  <si>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</si>
  <si>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</si>
  <si>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</si>
  <si>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</si>
  <si>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</si>
  <si>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</si>
  <si>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</si>
  <si>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</si>
  <si>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</si>
  <si>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</si>
  <si>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</si>
  <si>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</si>
  <si>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</si>
  <si>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</si>
  <si>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</si>
  <si>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</si>
  <si>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</si>
  <si>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</si>
  <si>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</si>
  <si>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</si>
  <si>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</si>
  <si>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</si>
  <si>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</si>
  <si>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</si>
  <si>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</si>
  <si>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</si>
  <si>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</si>
  <si>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</si>
  <si>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</si>
  <si>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</si>
  <si>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</si>
  <si>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</si>
  <si>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</si>
  <si>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</si>
  <si>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</si>
  <si>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</si>
  <si>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</si>
  <si>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</si>
  <si>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</si>
  <si>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</si>
  <si>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</si>
  <si>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</si>
  <si>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</si>
  <si>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</si>
  <si>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</si>
  <si>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</si>
  <si>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</si>
  <si>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</si>
  <si>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</si>
  <si>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</si>
  <si>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</si>
  <si>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</si>
  <si>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</si>
  <si>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</si>
  <si>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</si>
  <si>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</si>
  <si>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</si>
  <si>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</si>
  <si>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</si>
  <si>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</si>
  <si>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</si>
  <si>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</si>
  <si>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</si>
  <si>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</si>
  <si>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</si>
  <si>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</si>
  <si>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</si>
  <si>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</si>
  <si>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</si>
  <si>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</si>
  <si>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</si>
  <si>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</si>
  <si>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</si>
  <si>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</si>
  <si>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</si>
  <si>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</si>
  <si>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</si>
  <si>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</si>
  <si>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</si>
  <si>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</si>
  <si>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</si>
  <si>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</si>
  <si>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</si>
  <si>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</si>
  <si>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</si>
  <si>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</si>
  <si>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</si>
  <si>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</si>
  <si>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</si>
  <si>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</si>
  <si>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</si>
  <si>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</si>
  <si>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</si>
  <si>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</si>
  <si>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</si>
  <si>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</si>
  <si>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</si>
  <si>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</si>
  <si>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</si>
  <si>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</si>
  <si>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</si>
  <si>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</si>
  <si>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</si>
  <si>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</si>
  <si>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</si>
  <si>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</si>
  <si>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</si>
  <si>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</si>
  <si>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</si>
  <si>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</si>
  <si>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</si>
  <si>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</si>
  <si>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</si>
  <si>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</si>
  <si>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</si>
  <si>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</si>
  <si>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</si>
  <si>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</si>
  <si>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</si>
  <si>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</si>
  <si>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</si>
  <si>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</si>
  <si>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</si>
  <si>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</si>
  <si>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</si>
  <si>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</si>
  <si>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</si>
  <si>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</si>
  <si>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</si>
  <si>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</si>
  <si>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</si>
  <si>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</si>
  <si>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</si>
  <si>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</si>
  <si>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</si>
  <si>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</si>
  <si>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</si>
  <si>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</si>
  <si>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</si>
  <si>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</si>
  <si>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</si>
  <si>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</si>
  <si>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</si>
  <si>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</si>
  <si>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</si>
  <si>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</si>
  <si>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</si>
  <si>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</si>
  <si>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</si>
  <si>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</si>
  <si>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</si>
  <si>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</si>
  <si>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</si>
  <si>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</si>
  <si>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</si>
  <si>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</si>
  <si>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</si>
  <si>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</si>
  <si>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</si>
  <si>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</si>
  <si>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</si>
  <si>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</si>
  <si>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</si>
  <si>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</si>
  <si>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</si>
  <si>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</si>
  <si>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</si>
  <si>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</si>
  <si>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</si>
  <si>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</si>
  <si>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</si>
  <si>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</si>
  <si>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</si>
  <si>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</si>
  <si>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</si>
  <si>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</si>
  <si>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</si>
  <si>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</si>
  <si>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</si>
  <si>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</si>
  <si>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</si>
  <si>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</si>
  <si>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</si>
  <si>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</si>
  <si>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</si>
  <si>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</si>
  <si>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</si>
  <si>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</si>
  <si>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</si>
  <si>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</si>
  <si>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</si>
  <si>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</si>
  <si>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</si>
  <si>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</si>
  <si>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</si>
  <si>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</si>
  <si>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</si>
  <si>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</si>
  <si>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</si>
  <si>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</si>
  <si>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</si>
  <si>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</si>
  <si>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</si>
  <si>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</si>
  <si>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</si>
  <si>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</si>
  <si>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</si>
  <si>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</si>
  <si>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</si>
  <si>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</si>
  <si>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</si>
  <si>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</si>
  <si>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</si>
  <si>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</si>
  <si>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</si>
  <si>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</si>
  <si>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</si>
  <si>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</si>
  <si>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</si>
  <si>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</si>
  <si>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</si>
  <si>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</si>
  <si>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</si>
  <si>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</si>
  <si>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</si>
  <si>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</si>
  <si>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</si>
  <si>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</si>
  <si>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</si>
  <si>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</si>
  <si>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</si>
  <si>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</si>
  <si>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</si>
  <si>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</si>
  <si>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</si>
  <si>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</si>
  <si>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</si>
  <si>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</si>
  <si>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</si>
  <si>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</si>
  <si>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</si>
  <si>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</si>
  <si>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</si>
  <si>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</si>
  <si>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</si>
  <si>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</si>
  <si>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</si>
  <si>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</si>
  <si>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</si>
  <si>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</si>
  <si>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</si>
  <si>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</si>
  <si>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</si>
  <si>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</si>
  <si>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</si>
  <si>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</si>
  <si>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</si>
  <si>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</si>
  <si>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</si>
  <si>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</si>
  <si>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</si>
  <si>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</si>
  <si>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</si>
  <si>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</si>
  <si>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</si>
  <si>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</si>
  <si>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</si>
  <si>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</si>
  <si>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</si>
  <si>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</si>
  <si>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</si>
  <si>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</si>
  <si>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</si>
  <si>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</si>
  <si>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</si>
  <si>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</si>
  <si>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</si>
  <si>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</si>
  <si>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</si>
  <si>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</si>
  <si>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</si>
  <si>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</si>
  <si>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</si>
  <si>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</si>
  <si>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</si>
  <si>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</si>
  <si>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</si>
  <si>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</si>
  <si>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</si>
  <si>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</si>
  <si>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</si>
  <si>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</si>
  <si>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</si>
  <si>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</si>
  <si>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</si>
  <si>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</si>
  <si>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</si>
  <si>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</si>
  <si>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</si>
  <si>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</si>
  <si>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</si>
  <si>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</si>
  <si>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</si>
  <si>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</si>
  <si>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</si>
  <si>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</si>
  <si>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</si>
  <si>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</si>
  <si>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</si>
  <si>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</si>
  <si>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</si>
  <si>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</si>
  <si>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</si>
  <si>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</si>
  <si>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</si>
  <si>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</si>
  <si>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</si>
  <si>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</si>
  <si>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</si>
  <si>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</si>
  <si>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</si>
  <si>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</si>
  <si>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</si>
  <si>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</si>
  <si>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</si>
  <si>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</si>
  <si>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</si>
  <si>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</si>
  <si>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</si>
  <si>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</si>
  <si>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</si>
  <si>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</si>
  <si>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</si>
  <si>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</si>
  <si>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</si>
  <si>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</si>
  <si>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</si>
  <si>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</si>
  <si>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</si>
  <si>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</si>
  <si>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</si>
  <si>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</si>
  <si>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</si>
  <si>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</si>
  <si>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</si>
  <si>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</si>
  <si>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</si>
  <si>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</si>
  <si>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</si>
  <si>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</si>
  <si>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</si>
  <si>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</si>
  <si>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</si>
  <si>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</si>
  <si>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</si>
  <si>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</si>
  <si>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</si>
  <si>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</si>
  <si>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</si>
  <si>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</si>
  <si>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</si>
  <si>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</si>
  <si>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</si>
  <si>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</si>
  <si>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</si>
  <si>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</si>
  <si>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</si>
  <si>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</si>
  <si>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</si>
  <si>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</si>
  <si>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</si>
  <si>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</si>
  <si>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</si>
  <si>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</si>
  <si>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</si>
  <si>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</si>
  <si>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</si>
  <si>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</si>
  <si>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</si>
  <si>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</si>
  <si>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</si>
  <si>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</si>
  <si>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</si>
  <si>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</si>
  <si>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</si>
  <si>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</si>
  <si>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</si>
  <si>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</si>
  <si>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</si>
  <si>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</si>
  <si>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</si>
  <si>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</si>
  <si>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</si>
  <si>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</si>
  <si>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</si>
  <si>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</si>
  <si>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</si>
  <si>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</si>
  <si>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</si>
  <si>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</si>
  <si>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</si>
  <si>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</si>
  <si>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</si>
  <si>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</si>
  <si>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</si>
  <si>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</si>
  <si>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</si>
  <si>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</si>
  <si>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</si>
  <si>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</si>
  <si>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</si>
  <si>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</si>
  <si>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</si>
  <si>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</si>
  <si>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</si>
  <si>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</si>
  <si>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</si>
  <si>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</si>
  <si>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</si>
  <si>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</si>
  <si>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</si>
  <si>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</si>
  <si>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</si>
  <si>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</si>
  <si>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</si>
  <si>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</si>
  <si>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</si>
  <si>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</si>
  <si>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</si>
  <si>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</si>
  <si>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</si>
  <si>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</si>
  <si>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</si>
  <si>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</si>
  <si>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</si>
  <si>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</si>
  <si>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</si>
  <si>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</si>
  <si>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</si>
  <si>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</si>
  <si>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</si>
  <si>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</si>
  <si>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</si>
  <si>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</si>
  <si>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</si>
  <si>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</si>
  <si>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</si>
  <si>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</si>
  <si>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</si>
  <si>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</si>
  <si>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</si>
  <si>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</si>
  <si>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</si>
  <si>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</si>
  <si>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</si>
  <si>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</si>
  <si>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</si>
  <si>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</si>
  <si>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</si>
  <si>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</si>
  <si>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</si>
  <si>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</si>
  <si>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</si>
  <si>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</si>
  <si>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</si>
  <si>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</si>
  <si>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</si>
  <si>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</si>
  <si>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</si>
  <si>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</si>
  <si>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</si>
  <si>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</si>
  <si>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</si>
  <si>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</si>
  <si>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</si>
  <si>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</si>
  <si>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</si>
  <si>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</si>
  <si>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</si>
  <si>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</si>
  <si>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</si>
  <si>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</si>
  <si>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</si>
  <si>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</si>
  <si>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</si>
  <si>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</si>
  <si>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</si>
  <si>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</si>
  <si>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</si>
  <si>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</si>
  <si>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</si>
  <si>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</si>
  <si>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</si>
  <si>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</si>
  <si>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</si>
  <si>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</si>
  <si>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</si>
  <si>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</si>
  <si>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</si>
  <si>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</si>
  <si>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</si>
  <si>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</si>
  <si>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</si>
  <si>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</si>
  <si>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</si>
  <si>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</si>
  <si>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</si>
  <si>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</si>
  <si>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</si>
  <si>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</si>
  <si>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</si>
  <si>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</si>
  <si>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</si>
  <si>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</si>
  <si>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</si>
  <si>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</si>
  <si>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</si>
  <si>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</si>
  <si>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</si>
  <si>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</si>
  <si>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</si>
  <si>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</si>
  <si>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</si>
  <si>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</si>
  <si>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</si>
  <si>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</si>
  <si>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</si>
  <si>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</si>
  <si>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</si>
  <si>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</si>
  <si>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</si>
  <si>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</si>
  <si>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</si>
  <si>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</si>
  <si>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</si>
  <si>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</si>
  <si>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</si>
  <si>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</si>
  <si>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</si>
  <si>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</si>
  <si>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</si>
  <si>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</si>
  <si>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</si>
  <si>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</si>
  <si>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</si>
  <si>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</si>
  <si>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</si>
  <si>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</si>
  <si>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</si>
  <si>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</si>
  <si>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</si>
  <si>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</si>
  <si>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</si>
  <si>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</si>
  <si>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</si>
  <si>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</si>
  <si>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</si>
  <si>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</si>
  <si>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</si>
  <si>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</si>
  <si>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</si>
  <si>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</si>
  <si>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</si>
  <si>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</si>
  <si>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</si>
  <si>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</si>
  <si>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</si>
  <si>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</si>
  <si>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</si>
  <si>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</si>
  <si>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</si>
  <si>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</si>
  <si>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</si>
  <si>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</si>
  <si>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</si>
  <si>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</si>
  <si>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</si>
  <si>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</si>
  <si>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</si>
  <si>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</si>
  <si>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</si>
  <si>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</si>
  <si>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</si>
  <si>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</si>
  <si>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</si>
  <si>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</si>
  <si>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</si>
  <si>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</si>
  <si>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</si>
  <si>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</si>
  <si>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</si>
  <si>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</si>
  <si>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</si>
  <si>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</si>
  <si>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</si>
  <si>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</si>
  <si>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</si>
  <si>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</si>
  <si>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</si>
  <si>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</si>
  <si>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</si>
  <si>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</si>
  <si>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</si>
  <si>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</si>
  <si>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</si>
  <si>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</si>
  <si>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</si>
  <si>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</si>
  <si>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</si>
  <si>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</si>
  <si>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</si>
  <si>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</si>
  <si>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</si>
  <si>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</si>
  <si>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</si>
  <si>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</si>
  <si>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</si>
  <si>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</si>
  <si>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</si>
  <si>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</si>
  <si>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</si>
  <si>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</si>
  <si>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</si>
  <si>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</si>
  <si>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</si>
  <si>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</si>
  <si>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</si>
  <si>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</si>
  <si>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</si>
  <si>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</si>
  <si>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</si>
  <si>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</si>
  <si>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</si>
  <si>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</si>
  <si>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</si>
  <si>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</si>
  <si>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</si>
  <si>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</si>
  <si>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</si>
  <si>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</si>
  <si>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</si>
  <si>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</si>
  <si>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</si>
  <si>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</si>
  <si>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</si>
  <si>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</si>
  <si>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</si>
  <si>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</si>
  <si>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</si>
  <si>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</si>
  <si>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</si>
  <si>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</si>
  <si>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</si>
  <si>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</si>
  <si>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</si>
  <si>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</si>
  <si>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</si>
  <si>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</si>
  <si>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</si>
  <si>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</si>
  <si>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</si>
  <si>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</si>
  <si>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</si>
  <si>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</si>
  <si>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</si>
  <si>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</si>
  <si>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</si>
  <si>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</si>
  <si>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</si>
  <si>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</si>
  <si>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</si>
  <si>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</si>
  <si>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</si>
  <si>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</si>
  <si>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</si>
  <si>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</si>
  <si>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</si>
  <si>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</si>
  <si>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</si>
  <si>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</si>
  <si>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</si>
  <si>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</si>
  <si>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</si>
  <si>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</si>
  <si>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</si>
  <si>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</si>
  <si>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</si>
  <si>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</si>
  <si>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</si>
  <si>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</si>
  <si>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</si>
  <si>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</si>
  <si>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</si>
  <si>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</si>
  <si>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</si>
  <si>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</si>
  <si>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</si>
  <si>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</si>
  <si>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</si>
  <si>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</si>
  <si>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</si>
  <si>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</si>
  <si>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</si>
  <si>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</si>
  <si>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</si>
  <si>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</si>
  <si>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</si>
  <si>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</si>
  <si>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</si>
  <si>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</si>
  <si>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</si>
  <si>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</si>
  <si>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</si>
  <si>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</si>
  <si>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</si>
  <si>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</si>
  <si>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</si>
  <si>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</si>
  <si>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</si>
  <si>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</si>
  <si>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</si>
  <si>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</si>
  <si>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</si>
  <si>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</si>
  <si>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</si>
  <si>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</si>
  <si>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</si>
  <si>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</si>
  <si>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</si>
  <si>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</si>
  <si>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</si>
  <si>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</si>
  <si>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</si>
  <si>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</si>
  <si>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</si>
  <si>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</si>
  <si>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</si>
  <si>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</si>
  <si>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</si>
  <si>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</si>
  <si>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</si>
  <si>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</si>
  <si>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</si>
  <si>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</si>
  <si>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</si>
  <si>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</si>
  <si>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</si>
  <si>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</si>
  <si>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</si>
  <si>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</si>
  <si>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</si>
  <si>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</si>
  <si>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</si>
  <si>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</si>
  <si>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</si>
  <si>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</si>
  <si>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</si>
  <si>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</si>
  <si>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</si>
  <si>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</si>
  <si>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</si>
  <si>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</si>
  <si>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</si>
  <si>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</si>
  <si>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</si>
  <si>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</si>
  <si>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</si>
  <si>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</si>
  <si>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</si>
  <si>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</si>
  <si>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</si>
  <si>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</si>
  <si>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</si>
  <si>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</si>
  <si>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</si>
  <si>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</si>
  <si>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</si>
  <si>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</si>
  <si>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</si>
  <si>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</si>
  <si>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</si>
  <si>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</si>
  <si>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</si>
  <si>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</si>
  <si>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</si>
  <si>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</si>
  <si>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</si>
  <si>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</si>
  <si>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</si>
  <si>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</si>
  <si>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</si>
  <si>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</si>
  <si>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</si>
  <si>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</si>
  <si>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</si>
  <si>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</si>
  <si>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</si>
  <si>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</si>
  <si>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</si>
  <si>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</si>
  <si>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</si>
  <si>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</si>
  <si>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</si>
  <si>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</si>
  <si>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</si>
  <si>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</si>
  <si>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</si>
  <si>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</si>
  <si>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</si>
  <si>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</si>
  <si>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</si>
  <si>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</si>
  <si>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</si>
  <si>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</si>
  <si>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</si>
  <si>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</si>
  <si>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</si>
  <si>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</si>
  <si>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</si>
  <si>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</si>
  <si>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</si>
  <si>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</si>
  <si>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</si>
  <si>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</si>
  <si>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</si>
  <si>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</si>
  <si>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</si>
  <si>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</si>
  <si>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</si>
  <si>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</si>
  <si>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</si>
  <si>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</si>
  <si>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</si>
  <si>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</si>
  <si>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</si>
  <si>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</si>
  <si>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</si>
  <si>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</si>
  <si>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</si>
  <si>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</si>
  <si>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</si>
  <si>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</si>
  <si>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</si>
  <si>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</si>
  <si>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</si>
  <si>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</si>
  <si>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</si>
  <si>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</si>
  <si>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</si>
  <si>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</si>
  <si>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</si>
  <si>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</si>
  <si>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</si>
  <si>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</si>
  <si>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</si>
  <si>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</si>
  <si>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</si>
  <si>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</si>
  <si>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</si>
  <si>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</si>
  <si>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</si>
  <si>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</si>
  <si>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</si>
  <si>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</si>
  <si>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</si>
  <si>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</si>
  <si>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</si>
  <si>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</si>
  <si>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</si>
  <si>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</si>
  <si>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</si>
  <si>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</si>
  <si>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</si>
  <si>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</si>
  <si>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</si>
  <si>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</si>
  <si>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</si>
  <si>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</si>
  <si>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</si>
  <si>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</si>
  <si>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</si>
  <si>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</si>
  <si>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</si>
  <si>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</si>
  <si>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</si>
  <si>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</si>
  <si>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</si>
  <si>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</si>
  <si>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</si>
  <si>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</si>
  <si>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</si>
  <si>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</si>
  <si>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</si>
  <si>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</si>
  <si>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</si>
  <si>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</si>
  <si>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</si>
  <si>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</si>
  <si>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</si>
  <si>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</si>
  <si>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</si>
  <si>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</si>
  <si>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</si>
  <si>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</si>
  <si>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</si>
  <si>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</si>
  <si>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</si>
  <si>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</si>
  <si>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</si>
  <si>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</si>
  <si>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</si>
  <si>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</si>
  <si>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</si>
  <si>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</si>
  <si>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</si>
  <si>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</si>
  <si>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</si>
  <si>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</si>
  <si>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</si>
  <si>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</si>
  <si>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</si>
  <si>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</si>
  <si>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</si>
  <si>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</si>
  <si>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</si>
  <si>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</si>
  <si>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</si>
  <si>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</si>
  <si>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</si>
  <si>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</si>
  <si>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</si>
  <si>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</si>
  <si>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</si>
  <si>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</si>
  <si>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</si>
  <si>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</si>
  <si>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</si>
  <si>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</si>
  <si>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</si>
  <si>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</si>
  <si>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</si>
  <si>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</si>
  <si>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</si>
  <si>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</si>
  <si>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</si>
  <si>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</si>
  <si>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</si>
  <si>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</si>
  <si>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</si>
  <si>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</si>
  <si>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</si>
  <si>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</si>
  <si>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</si>
  <si>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</si>
  <si>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</si>
  <si>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</si>
  <si>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</si>
  <si>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</si>
  <si>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</si>
  <si>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</si>
  <si>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</si>
  <si>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</si>
  <si>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</si>
  <si>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</si>
  <si>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</si>
  <si>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</si>
  <si>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</si>
  <si>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</si>
  <si>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</si>
  <si>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</si>
  <si>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</si>
  <si>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</si>
  <si>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</si>
  <si>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</si>
  <si>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</si>
  <si>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</si>
  <si>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</si>
  <si>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</si>
  <si>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</si>
  <si>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</si>
  <si>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</si>
  <si>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</si>
  <si>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</si>
  <si>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</si>
  <si>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</si>
  <si>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</si>
  <si>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</si>
  <si>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</si>
  <si>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</si>
  <si>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</si>
  <si>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</si>
  <si>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</si>
  <si>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</si>
  <si>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</si>
  <si>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</si>
  <si>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</si>
  <si>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</si>
  <si>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</si>
  <si>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</si>
  <si>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</si>
  <si>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</si>
  <si>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</si>
  <si>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</si>
  <si>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</si>
  <si>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</si>
  <si>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</si>
  <si>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</si>
  <si>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</si>
  <si>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</si>
  <si>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</si>
  <si>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</si>
  <si>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</si>
  <si>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</si>
  <si>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</si>
  <si>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</si>
  <si>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</si>
  <si>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</si>
  <si>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</si>
  <si>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</si>
  <si>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</si>
  <si>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</si>
  <si>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</si>
  <si>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</si>
  <si>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</si>
  <si>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</si>
  <si>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</si>
  <si>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</si>
  <si>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</si>
  <si>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</si>
  <si>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</si>
  <si>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</si>
  <si>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</si>
  <si>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</si>
  <si>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</si>
  <si>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</si>
  <si>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</si>
  <si>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</si>
  <si>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</si>
  <si>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</si>
  <si>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</si>
  <si>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</si>
  <si>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</si>
  <si>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</si>
  <si>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</si>
  <si>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</si>
  <si>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</si>
  <si>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</si>
  <si>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</si>
  <si>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</si>
  <si>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</si>
  <si>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</si>
  <si>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</si>
  <si>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</si>
  <si>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</si>
  <si>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</si>
  <si>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</si>
  <si>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</si>
  <si>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</si>
  <si>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</si>
  <si>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</si>
  <si>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</si>
  <si>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</si>
  <si>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</si>
  <si>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</si>
  <si>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</si>
  <si>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</si>
  <si>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</si>
  <si>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</si>
  <si>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</si>
  <si>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</si>
  <si>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</si>
  <si>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</si>
  <si>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</si>
  <si>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</si>
  <si>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</si>
  <si>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</si>
  <si>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</si>
  <si>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</si>
  <si>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</si>
  <si>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</si>
  <si>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</si>
  <si>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</si>
  <si>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</si>
  <si>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</si>
  <si>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</si>
  <si>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</si>
  <si>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</si>
  <si>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</si>
  <si>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</si>
  <si>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</si>
  <si>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</si>
  <si>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</si>
  <si>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</si>
  <si>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</si>
  <si>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</si>
  <si>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</si>
  <si>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</si>
  <si>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</si>
  <si>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</si>
  <si>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</si>
  <si>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</si>
  <si>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</si>
  <si>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</si>
  <si>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</si>
  <si>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</si>
  <si>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</si>
  <si>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</si>
  <si>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</si>
  <si>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</si>
  <si>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</si>
  <si>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</si>
  <si>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</si>
  <si>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</si>
  <si>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</si>
  <si>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</si>
  <si>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</si>
  <si>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</si>
  <si>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</si>
  <si>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</si>
  <si>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</si>
  <si>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</si>
  <si>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</si>
  <si>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</si>
  <si>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</si>
  <si>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</si>
  <si>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</si>
  <si>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</si>
  <si>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</si>
  <si>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</si>
  <si>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</si>
  <si>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</si>
  <si>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</si>
  <si>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</si>
  <si>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</si>
  <si>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</si>
  <si>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</si>
  <si>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</si>
  <si>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</si>
  <si>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</si>
  <si>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</si>
  <si>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</si>
  <si>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</si>
  <si>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</si>
  <si>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</si>
  <si>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</si>
  <si>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</si>
  <si>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</si>
  <si>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</si>
  <si>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</si>
  <si>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</si>
  <si>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</si>
  <si>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</si>
  <si>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</si>
  <si>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</si>
  <si>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</si>
  <si>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</si>
  <si>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</si>
  <si>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</si>
  <si>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</si>
  <si>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</si>
  <si>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</si>
  <si>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</si>
  <si>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</si>
  <si>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</si>
  <si>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</si>
  <si>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</si>
  <si>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</si>
  <si>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</si>
  <si>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</si>
  <si>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</si>
  <si>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</si>
  <si>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</si>
  <si>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</si>
  <si>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</si>
  <si>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</si>
  <si>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</si>
  <si>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</si>
  <si>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</si>
  <si>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</si>
  <si>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</si>
  <si>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</si>
  <si>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</si>
  <si>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</si>
  <si>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</si>
  <si>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</si>
  <si>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</si>
  <si>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</si>
  <si>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</si>
  <si>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</si>
  <si>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</si>
  <si>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</si>
  <si>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</si>
  <si>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</si>
  <si>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</si>
  <si>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</si>
  <si>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</si>
  <si>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</si>
  <si>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</si>
  <si>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</si>
  <si>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</si>
  <si>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</si>
  <si>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</si>
  <si>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</si>
  <si>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</si>
  <si>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</si>
  <si>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</si>
  <si>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</si>
  <si>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</si>
  <si>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</si>
  <si>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</si>
  <si>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</si>
  <si>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</si>
  <si>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</si>
  <si>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</si>
  <si>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</si>
  <si>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</si>
  <si>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</si>
  <si>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</si>
  <si>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</si>
  <si>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</si>
  <si>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</si>
  <si>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</si>
  <si>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</si>
  <si>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</si>
  <si>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</si>
  <si>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</si>
  <si>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</si>
  <si>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</si>
  <si>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</si>
  <si>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</si>
  <si>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</si>
  <si>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</si>
  <si>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</si>
  <si>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</si>
  <si>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</si>
  <si>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</si>
  <si>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</si>
  <si>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</si>
  <si>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</si>
  <si>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</si>
  <si>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</si>
  <si>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</si>
  <si>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</si>
  <si>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</si>
  <si>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</si>
  <si>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</si>
  <si>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</si>
  <si>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</si>
  <si>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</si>
  <si>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</si>
  <si>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</si>
  <si>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</si>
  <si>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</si>
  <si>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</si>
  <si>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</si>
  <si>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</si>
  <si>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</si>
  <si>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</si>
  <si>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</si>
  <si>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</si>
  <si>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</si>
  <si>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</si>
  <si>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</si>
  <si>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</si>
  <si>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</si>
  <si>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</si>
  <si>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</si>
  <si>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</si>
  <si>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</si>
  <si>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</si>
  <si>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</si>
  <si>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</si>
  <si>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</si>
  <si>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</si>
  <si>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</si>
  <si>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</si>
  <si>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</si>
  <si>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</si>
  <si>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</si>
  <si>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</si>
  <si>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</si>
  <si>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</si>
  <si>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</si>
  <si>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</si>
  <si>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</si>
  <si>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</si>
  <si>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</si>
  <si>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</si>
  <si>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</si>
  <si>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</si>
  <si>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</si>
  <si>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</si>
  <si>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</si>
  <si>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</si>
  <si>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</si>
  <si>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</si>
  <si>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</si>
  <si>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</si>
  <si>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</si>
  <si>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</si>
  <si>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</si>
  <si>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</si>
  <si>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</si>
  <si>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</si>
  <si>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</si>
  <si>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</si>
  <si>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</si>
  <si>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</si>
  <si>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</si>
  <si>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</si>
  <si>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</si>
  <si>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</si>
  <si>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</si>
  <si>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</si>
  <si>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</si>
  <si>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</si>
  <si>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</si>
  <si>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</si>
  <si>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</si>
  <si>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</si>
  <si>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</si>
  <si>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</si>
  <si>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</si>
  <si>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</si>
  <si>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</si>
  <si>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</si>
  <si>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</si>
  <si>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</si>
  <si>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</si>
  <si>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</si>
  <si>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</si>
  <si>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</si>
  <si>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</si>
  <si>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</si>
  <si>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</si>
  <si>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</si>
  <si>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</si>
  <si>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</si>
  <si>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</si>
  <si>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</si>
  <si>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</si>
  <si>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</si>
  <si>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</si>
  <si>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</si>
  <si>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</si>
  <si>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</si>
  <si>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</si>
  <si>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</si>
  <si>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</si>
  <si>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</si>
  <si>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</si>
  <si>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</si>
  <si>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</si>
  <si>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</si>
  <si>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</si>
  <si>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</si>
  <si>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</si>
  <si>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</si>
  <si>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</si>
  <si>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</si>
  <si>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</si>
  <si>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</si>
  <si>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</si>
  <si>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</si>
  <si>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</si>
  <si>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</si>
  <si>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</si>
  <si>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</si>
  <si>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</si>
  <si>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</si>
  <si>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</si>
  <si>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</si>
  <si>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</si>
  <si>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</si>
  <si>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</si>
  <si>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</si>
  <si>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</si>
  <si>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</si>
  <si>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</si>
  <si>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</si>
  <si>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</si>
  <si>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</si>
  <si>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</si>
  <si>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</si>
  <si>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</si>
  <si>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</si>
  <si>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</si>
  <si>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</si>
  <si>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</si>
  <si>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</si>
  <si>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</si>
  <si>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</si>
  <si>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</si>
  <si>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</si>
  <si>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</si>
  <si>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</si>
  <si>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</si>
  <si>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</si>
  <si>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</si>
  <si>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</si>
  <si>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</si>
  <si>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</si>
  <si>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</si>
  <si>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</si>
  <si>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</si>
  <si>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</si>
  <si>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</si>
  <si>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</si>
  <si>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</si>
  <si>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</si>
  <si>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</si>
  <si>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</si>
  <si>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</si>
  <si>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</si>
  <si>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</si>
  <si>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</si>
  <si>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</si>
  <si>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</si>
  <si>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</si>
  <si>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</si>
  <si>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</si>
  <si>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</si>
  <si>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</si>
  <si>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</si>
  <si>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</si>
  <si>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</si>
  <si>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</si>
  <si>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</si>
  <si>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</si>
  <si>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</si>
  <si>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</si>
  <si>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</si>
  <si>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</si>
  <si>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</si>
  <si>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</si>
  <si>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</si>
  <si>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</si>
  <si>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</si>
  <si>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</si>
  <si>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</si>
  <si>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</si>
  <si>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</si>
  <si>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</si>
  <si>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</si>
  <si>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</si>
  <si>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</si>
  <si>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</si>
  <si>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</si>
  <si>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</si>
  <si>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</si>
  <si>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</si>
  <si>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</si>
  <si>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</si>
  <si>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</si>
  <si>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</si>
  <si>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</si>
  <si>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</si>
  <si>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</si>
  <si>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</si>
  <si>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</si>
  <si>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</si>
  <si>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</si>
  <si>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</si>
  <si>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</si>
  <si>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</si>
  <si>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</si>
  <si>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</si>
  <si>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</si>
  <si>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</si>
  <si>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</si>
  <si>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</si>
  <si>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</si>
  <si>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</si>
  <si>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</si>
  <si>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</si>
  <si>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</si>
  <si>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</si>
  <si>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</si>
  <si>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</si>
  <si>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</si>
  <si>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</si>
  <si>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</si>
  <si>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</si>
  <si>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</si>
  <si>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</si>
  <si>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</si>
  <si>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</si>
  <si>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</si>
  <si>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</si>
  <si>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</si>
  <si>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</si>
  <si>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</si>
  <si>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</si>
  <si>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</si>
  <si>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</si>
  <si>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</si>
  <si>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</si>
  <si>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</si>
  <si>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</si>
  <si>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</si>
  <si>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</si>
  <si>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</si>
  <si>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</si>
  <si>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</si>
  <si>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</si>
  <si>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</si>
  <si>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</si>
  <si>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</si>
  <si>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</si>
  <si>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</si>
  <si>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</si>
  <si>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</si>
  <si>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</si>
  <si>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</si>
  <si>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</si>
  <si>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</si>
  <si>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</si>
  <si>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</si>
  <si>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</si>
  <si>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</si>
  <si>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</si>
  <si>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</si>
  <si>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</si>
  <si>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</si>
  <si>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</si>
  <si>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</si>
  <si>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</si>
  <si>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</si>
  <si>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</si>
  <si>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</si>
  <si>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</si>
  <si>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</si>
  <si>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</si>
  <si>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</si>
  <si>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</si>
  <si>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</si>
  <si>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</si>
  <si>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</si>
  <si>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</si>
  <si>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</si>
  <si>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</si>
  <si>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</si>
  <si>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</si>
  <si>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</si>
  <si>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</si>
  <si>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</si>
  <si>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</si>
  <si>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</si>
  <si>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</si>
  <si>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</si>
  <si>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</si>
  <si>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</si>
  <si>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</si>
  <si>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</si>
  <si>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</si>
  <si>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</si>
  <si>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</si>
  <si>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</si>
  <si>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</si>
  <si>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</si>
  <si>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</si>
  <si>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</si>
  <si>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</si>
  <si>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</si>
  <si>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</si>
  <si>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</si>
  <si>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</si>
  <si>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</si>
  <si>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</si>
  <si>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</si>
  <si>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</si>
  <si>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</si>
  <si>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</si>
  <si>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</si>
  <si>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</si>
  <si>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</si>
  <si>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</si>
  <si>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</si>
  <si>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</si>
  <si>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</si>
  <si>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</si>
  <si>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</si>
  <si>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</si>
  <si>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</si>
  <si>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</si>
  <si>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</si>
  <si>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</si>
  <si>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</si>
  <si>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</si>
  <si>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</si>
  <si>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</si>
  <si>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</si>
  <si>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</si>
  <si>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</si>
  <si>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</si>
  <si>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</si>
  <si>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</si>
  <si>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</si>
  <si>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</si>
  <si>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</si>
  <si>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</si>
  <si>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</si>
  <si>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</si>
  <si>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</si>
  <si>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</si>
  <si>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</si>
  <si>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</si>
  <si>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</si>
  <si>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</si>
  <si>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</si>
  <si>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</si>
  <si>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</si>
  <si>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</si>
  <si>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</si>
  <si>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</si>
  <si>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</si>
  <si>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</si>
  <si>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</si>
  <si>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</si>
  <si>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</si>
  <si>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</si>
  <si>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</si>
  <si>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</si>
  <si>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</si>
  <si>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</si>
  <si>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</si>
  <si>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</si>
  <si>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</si>
  <si>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</si>
  <si>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</si>
  <si>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</si>
  <si>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</si>
  <si>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</si>
  <si>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</si>
  <si>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</si>
  <si>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</si>
  <si>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</si>
  <si>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</si>
  <si>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</si>
  <si>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</si>
  <si>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</si>
  <si>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</si>
  <si>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</si>
  <si>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</si>
  <si>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</si>
  <si>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</si>
  <si>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</si>
  <si>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</si>
  <si>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</si>
  <si>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</si>
  <si>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</si>
  <si>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</si>
  <si>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</si>
  <si>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</si>
  <si>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</si>
  <si>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</si>
  <si>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</si>
  <si>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</si>
  <si>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</si>
  <si>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</si>
  <si>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</si>
  <si>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</si>
  <si>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</si>
  <si>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</si>
  <si>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</si>
  <si>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</si>
  <si>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</si>
  <si>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</si>
  <si>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</si>
  <si>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</si>
  <si>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</si>
  <si>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</si>
  <si>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</si>
  <si>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</si>
  <si>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</si>
  <si>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</si>
  <si>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</si>
  <si>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</si>
  <si>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</si>
  <si>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</si>
  <si>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</si>
  <si>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</si>
  <si>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</si>
  <si>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</si>
  <si>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</si>
  <si>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</si>
  <si>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</si>
  <si>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</si>
  <si>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</si>
  <si>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</si>
  <si>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</si>
  <si>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</si>
  <si>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</si>
  <si>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</si>
  <si>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</si>
  <si>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</si>
  <si>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</si>
  <si>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</si>
  <si>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</si>
  <si>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</si>
  <si>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</si>
  <si>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</si>
  <si>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</si>
  <si>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</si>
  <si>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</si>
  <si>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</si>
  <si>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</si>
  <si>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</si>
  <si>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</si>
  <si>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</si>
  <si>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</si>
  <si>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</si>
  <si>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</si>
  <si>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</si>
  <si>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</si>
  <si>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</si>
  <si>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</si>
  <si>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</si>
  <si>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</si>
  <si>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</si>
  <si>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</si>
  <si>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</si>
  <si>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</si>
  <si>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</si>
  <si>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</si>
  <si>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</si>
  <si>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</si>
  <si>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</si>
  <si>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</si>
  <si>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</si>
  <si>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</si>
  <si>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</si>
  <si>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</si>
  <si>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</si>
  <si>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</si>
  <si>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</si>
  <si>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</si>
  <si>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</si>
  <si>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</si>
  <si>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</si>
  <si>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</si>
  <si>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</si>
  <si>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</si>
  <si>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</si>
  <si>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</si>
  <si>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</si>
  <si>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</si>
  <si>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</si>
  <si>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</si>
  <si>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</si>
  <si>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</si>
  <si>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</si>
  <si>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</si>
  <si>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</si>
  <si>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</si>
  <si>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</si>
  <si>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</si>
  <si>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</si>
  <si>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</si>
  <si>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</si>
  <si>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</si>
  <si>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</si>
  <si>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</si>
  <si>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</si>
  <si>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</si>
  <si>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</si>
  <si>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</si>
  <si>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</si>
  <si>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</si>
  <si>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</si>
  <si>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</si>
  <si>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</si>
  <si>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</si>
  <si>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</si>
  <si>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</si>
  <si>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</si>
  <si>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</si>
  <si>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</si>
  <si>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</si>
  <si>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</si>
  <si>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</si>
  <si>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</si>
  <si>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</si>
  <si>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</si>
  <si>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</si>
  <si>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</si>
  <si>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</si>
  <si>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</si>
  <si>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</si>
  <si>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</si>
  <si>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</si>
  <si>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</si>
  <si>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</si>
  <si>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</si>
  <si>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</si>
  <si>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</si>
  <si>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</si>
  <si>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</si>
  <si>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</si>
  <si>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</si>
  <si>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</si>
  <si>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</si>
  <si>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</si>
  <si>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</si>
  <si>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</si>
  <si>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</si>
  <si>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</si>
  <si>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</si>
  <si>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</si>
  <si>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</si>
  <si>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</si>
  <si>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</si>
  <si>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</si>
  <si>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</si>
  <si>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</si>
  <si>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</si>
  <si>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</si>
  <si>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</si>
  <si>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</si>
  <si>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</si>
  <si>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</si>
  <si>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</si>
  <si>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</si>
  <si>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</si>
  <si>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</si>
  <si>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</si>
  <si>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</si>
  <si>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</si>
  <si>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</si>
  <si>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</si>
  <si>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</si>
  <si>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</si>
  <si>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</si>
  <si>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</si>
  <si>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</si>
  <si>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</si>
  <si>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</si>
  <si>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</si>
  <si>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</si>
  <si>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</si>
  <si>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</si>
  <si>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</si>
  <si>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</si>
  <si>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</si>
  <si>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</si>
  <si>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</si>
  <si>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</si>
  <si>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</si>
  <si>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</si>
  <si>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</si>
  <si>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</si>
  <si>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</si>
  <si>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</si>
  <si>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</si>
  <si>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</si>
  <si>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</si>
  <si>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</si>
  <si>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</si>
  <si>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</si>
  <si>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</si>
  <si>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</si>
  <si>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</si>
  <si>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</si>
  <si>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</si>
  <si>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</si>
  <si>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</si>
  <si>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</si>
  <si>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</si>
  <si>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</si>
  <si>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</si>
  <si>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</si>
  <si>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</si>
  <si>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</si>
  <si>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</si>
  <si>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</si>
  <si>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</si>
  <si>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</si>
  <si>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</si>
  <si>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</si>
  <si>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</si>
  <si>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</si>
  <si>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</si>
  <si>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</si>
  <si>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</si>
  <si>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</si>
  <si>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</si>
  <si>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</si>
  <si>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</si>
  <si>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</si>
  <si>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</si>
  <si>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</si>
  <si>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</si>
  <si>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</si>
  <si>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</si>
  <si>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</si>
  <si>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</si>
  <si>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</si>
  <si>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</si>
  <si>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</si>
  <si>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</si>
  <si>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</si>
  <si>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</si>
  <si>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</si>
  <si>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</si>
  <si>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</si>
  <si>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</si>
  <si>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</si>
  <si>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</si>
  <si>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</si>
  <si>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</si>
  <si>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</si>
  <si>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</si>
  <si>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</si>
  <si>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</si>
  <si>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</si>
  <si>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</si>
  <si>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</si>
  <si>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</si>
  <si>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</si>
  <si>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</si>
  <si>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</si>
  <si>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</si>
  <si>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</si>
  <si>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</si>
  <si>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</si>
  <si>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</si>
  <si>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</si>
  <si>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</si>
  <si>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</si>
  <si>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</si>
  <si>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</si>
  <si>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</si>
  <si>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</si>
  <si>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</si>
  <si>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</si>
  <si>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</si>
  <si>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</si>
  <si>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</si>
  <si>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</si>
  <si>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</si>
  <si>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</si>
  <si>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</si>
  <si>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</si>
  <si>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</si>
  <si>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</si>
  <si>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</si>
  <si>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</si>
  <si>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</si>
  <si>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</si>
  <si>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</si>
  <si>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</si>
  <si>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</si>
  <si>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</si>
  <si>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</si>
  <si>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</si>
  <si>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</si>
  <si>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</si>
  <si>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</si>
  <si>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</si>
  <si>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</si>
  <si>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</si>
  <si>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</si>
  <si>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</si>
  <si>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</si>
  <si>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</si>
  <si>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</si>
  <si>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</si>
  <si>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</si>
  <si>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</si>
  <si>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</si>
  <si>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</si>
  <si>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</si>
  <si>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</si>
  <si>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</si>
  <si>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</si>
  <si>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</si>
  <si>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</si>
  <si>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</si>
  <si>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</si>
  <si>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</si>
  <si>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</si>
  <si>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</si>
  <si>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</si>
  <si>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</si>
  <si>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</si>
  <si>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</si>
  <si>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</si>
  <si>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</si>
  <si>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</si>
  <si>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</si>
  <si>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</si>
  <si>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</si>
  <si>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</si>
  <si>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</si>
  <si>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</si>
  <si>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</si>
  <si>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</si>
  <si>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</si>
  <si>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</si>
  <si>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</si>
  <si>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</si>
  <si>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</si>
  <si>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</si>
  <si>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</si>
  <si>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</si>
  <si>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</si>
  <si>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</si>
  <si>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</si>
  <si>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</si>
  <si>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</si>
  <si>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</si>
  <si>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</si>
  <si>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</si>
  <si>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</si>
  <si>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</si>
  <si>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</si>
  <si>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</si>
  <si>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</si>
  <si>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</si>
  <si>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</si>
  <si>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</si>
  <si>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</si>
  <si>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</si>
  <si>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</si>
  <si>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</si>
  <si>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</si>
  <si>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</si>
  <si>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</si>
  <si>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</si>
  <si>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</si>
  <si>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</si>
  <si>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</si>
  <si>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</si>
  <si>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</si>
  <si>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</si>
  <si>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</si>
  <si>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</si>
  <si>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</si>
  <si>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</si>
  <si>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</si>
  <si>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</si>
  <si>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</si>
  <si>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</si>
  <si>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</si>
  <si>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</si>
  <si>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</si>
  <si>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</si>
  <si>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</si>
  <si>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</si>
  <si>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</si>
  <si>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</si>
  <si>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</si>
  <si>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</si>
  <si>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</si>
  <si>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</si>
  <si>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</si>
  <si>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</si>
  <si>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</si>
  <si>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</si>
  <si>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</si>
  <si>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</si>
  <si>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</si>
  <si>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</si>
  <si>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</si>
  <si>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</si>
  <si>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</si>
  <si>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</si>
  <si>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</si>
  <si>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</si>
  <si>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</si>
  <si>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</si>
  <si>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</si>
  <si>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</si>
  <si>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</si>
  <si>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</si>
  <si>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</si>
  <si>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</si>
  <si>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</si>
  <si>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</si>
  <si>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</si>
  <si>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</si>
  <si>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</si>
  <si>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</si>
  <si>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</si>
  <si>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</si>
  <si>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</si>
  <si>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</si>
  <si>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</si>
  <si>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</si>
  <si>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</si>
  <si>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</si>
  <si>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</si>
  <si>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</si>
  <si>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</si>
  <si>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</si>
  <si>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</si>
  <si>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</si>
  <si>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</si>
  <si>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</si>
  <si>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</si>
  <si>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</si>
  <si>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</si>
  <si>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</si>
  <si>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</si>
  <si>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</si>
  <si>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</si>
  <si>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</si>
  <si>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</si>
  <si>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</si>
  <si>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</si>
  <si>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</si>
  <si>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</si>
  <si>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</si>
  <si>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</si>
  <si>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</si>
  <si>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</si>
  <si>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</si>
  <si>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</si>
  <si>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</si>
  <si>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</si>
  <si>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</si>
  <si>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</si>
  <si>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</si>
  <si>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</si>
  <si>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</si>
  <si>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</si>
  <si>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</si>
  <si>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</si>
  <si>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</si>
  <si>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</si>
  <si>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</si>
  <si>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</si>
  <si>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</si>
  <si>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</si>
  <si>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</si>
  <si>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</si>
  <si>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</si>
  <si>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</si>
  <si>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</si>
  <si>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</si>
  <si>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</si>
  <si>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</si>
  <si>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</si>
  <si>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</si>
  <si>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</si>
  <si>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</si>
  <si>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</si>
  <si>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</si>
  <si>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</si>
  <si>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</si>
  <si>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</si>
  <si>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</si>
  <si>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</si>
  <si>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</si>
  <si>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</si>
  <si>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</si>
  <si>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</si>
  <si>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</si>
  <si>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</si>
  <si>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</si>
  <si>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</si>
  <si>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</si>
  <si>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</si>
  <si>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</si>
  <si>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</si>
  <si>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</si>
  <si>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</si>
  <si>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</si>
  <si>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</si>
  <si>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</si>
  <si>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</si>
  <si>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</si>
  <si>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</si>
  <si>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</si>
  <si>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</si>
  <si>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</si>
  <si>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</si>
  <si>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</si>
  <si>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</si>
  <si>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</si>
  <si>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</si>
  <si>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</si>
  <si>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</si>
  <si>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</si>
  <si>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</si>
  <si>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</si>
  <si>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</si>
  <si>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</si>
  <si>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</si>
  <si>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</si>
  <si>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</si>
  <si>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</si>
  <si>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</si>
  <si>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</si>
  <si>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</si>
  <si>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</si>
  <si>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</si>
  <si>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</si>
  <si>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</si>
  <si>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</si>
  <si>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</si>
  <si>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</si>
  <si>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</si>
  <si>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</si>
  <si>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</si>
  <si>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</si>
  <si>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</si>
  <si>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</si>
  <si>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</si>
  <si>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</si>
  <si>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</si>
  <si>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</si>
  <si>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</si>
  <si>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</si>
  <si>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</si>
  <si>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</si>
  <si>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</si>
  <si>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</si>
  <si>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</si>
  <si>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</si>
  <si>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</si>
  <si>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</si>
  <si>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</si>
  <si>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</si>
  <si>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</si>
  <si>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</si>
  <si>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</si>
  <si>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</si>
  <si>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</si>
  <si>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</si>
  <si>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</si>
  <si>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</si>
  <si>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</si>
  <si>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</si>
  <si>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</si>
  <si>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</si>
  <si>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</si>
  <si>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</si>
  <si>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</si>
  <si>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</si>
  <si>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</si>
  <si>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</si>
  <si>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</si>
  <si>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</si>
  <si>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</si>
  <si>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</si>
  <si>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</si>
  <si>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</si>
  <si>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</si>
  <si>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</si>
  <si>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</si>
  <si>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</si>
  <si>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</si>
  <si>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</si>
  <si>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</si>
  <si>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</si>
  <si>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</si>
  <si>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</si>
  <si>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</si>
  <si>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</si>
  <si>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</si>
  <si>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</si>
  <si>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</si>
  <si>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</si>
  <si>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</si>
  <si>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</si>
  <si>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</si>
  <si>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</si>
  <si>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</si>
  <si>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</si>
  <si>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</si>
  <si>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</si>
  <si>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</si>
  <si>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</si>
  <si>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</si>
  <si>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</si>
  <si>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</si>
  <si>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</si>
  <si>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</si>
  <si>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</si>
  <si>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</si>
  <si>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</si>
  <si>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</si>
  <si>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</si>
  <si>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</si>
  <si>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</si>
  <si>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</si>
  <si>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</si>
  <si>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</si>
  <si>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</si>
  <si>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</si>
  <si>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</si>
  <si>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</si>
  <si>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</si>
  <si>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</si>
  <si>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</si>
  <si>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</si>
  <si>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</si>
  <si>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</si>
  <si>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</si>
  <si>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</si>
  <si>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</si>
  <si>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</si>
  <si>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</si>
  <si>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</si>
  <si>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</si>
  <si>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</si>
  <si>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</si>
  <si>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</si>
  <si>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</si>
  <si>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</si>
  <si>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</si>
  <si>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</si>
  <si>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</si>
  <si>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</si>
  <si>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</si>
  <si>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</si>
  <si>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</si>
  <si>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</si>
  <si>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</si>
  <si>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</si>
  <si>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</si>
  <si>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</si>
  <si>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</si>
  <si>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</si>
  <si>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</si>
  <si>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</si>
  <si>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</si>
  <si>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</si>
  <si>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</si>
  <si>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</si>
  <si>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</si>
  <si>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</si>
  <si>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</si>
  <si>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</si>
  <si>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</si>
  <si>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</si>
  <si>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</si>
  <si>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</si>
  <si>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</si>
  <si>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</si>
  <si>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</si>
  <si>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</si>
  <si>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</si>
  <si>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</si>
  <si>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</si>
  <si>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</si>
  <si>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</si>
  <si>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</si>
  <si>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</si>
  <si>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</si>
  <si>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</si>
  <si>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</si>
  <si>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</si>
  <si>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</si>
  <si>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</si>
  <si>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</si>
  <si>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</si>
  <si>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</si>
  <si>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</si>
  <si>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</si>
  <si>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</si>
  <si>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</si>
  <si>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</si>
  <si>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</si>
  <si>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</si>
  <si>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</si>
  <si>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</si>
  <si>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</si>
  <si>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</si>
  <si>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</si>
  <si>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</si>
  <si>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</si>
  <si>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</si>
  <si>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</si>
  <si>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</si>
  <si>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</si>
  <si>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</si>
  <si>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</si>
  <si>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</si>
  <si>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</si>
  <si>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</si>
  <si>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</si>
  <si>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</si>
  <si>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</si>
  <si>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</si>
  <si>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</si>
  <si>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</si>
  <si>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</si>
  <si>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</si>
  <si>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</si>
  <si>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</si>
  <si>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</si>
  <si>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</si>
  <si>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</si>
  <si>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</si>
  <si>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</si>
  <si>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</si>
  <si>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</si>
  <si>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</si>
  <si>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</si>
  <si>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</si>
  <si>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</si>
  <si>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</si>
  <si>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</si>
  <si>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</si>
  <si>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</si>
  <si>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</si>
  <si>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</si>
  <si>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</si>
  <si>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</si>
  <si>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</si>
  <si>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</si>
  <si>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</si>
  <si>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</si>
  <si>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</si>
  <si>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</si>
  <si>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</si>
  <si>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</si>
  <si>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</si>
  <si>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</si>
  <si>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</si>
  <si>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</si>
  <si>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</si>
  <si>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</si>
  <si>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</si>
  <si>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</si>
  <si>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</si>
  <si>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</si>
  <si>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</si>
  <si>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</si>
  <si>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</si>
  <si>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</si>
  <si>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</si>
  <si>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</si>
  <si>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</si>
  <si>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</si>
  <si>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</si>
  <si>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</si>
  <si>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</si>
  <si>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</si>
  <si>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</si>
  <si>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</si>
  <si>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</si>
  <si>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</si>
  <si>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</si>
  <si>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</si>
  <si>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</si>
  <si>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</si>
  <si>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</si>
  <si>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</si>
  <si>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</si>
  <si>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</si>
  <si>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</si>
  <si>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</si>
  <si>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</si>
  <si>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</si>
  <si>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</si>
  <si>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</si>
  <si>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</si>
  <si>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</si>
  <si>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</si>
  <si>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</si>
  <si>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</si>
  <si>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</si>
  <si>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</si>
  <si>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</si>
  <si>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</si>
  <si>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</si>
  <si>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</si>
  <si>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</si>
  <si>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</si>
  <si>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</si>
  <si>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</si>
  <si>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</si>
  <si>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</si>
  <si>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</si>
  <si>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</si>
  <si>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</si>
  <si>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</si>
  <si>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</si>
  <si>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</si>
  <si>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</si>
  <si>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</si>
  <si>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</si>
  <si>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</si>
  <si>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</si>
  <si>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</si>
  <si>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</si>
  <si>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</si>
  <si>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</si>
  <si>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</si>
  <si>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</si>
  <si>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</si>
  <si>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</si>
  <si>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</si>
  <si>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</si>
  <si>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</si>
  <si>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</si>
  <si>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</si>
  <si>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</si>
  <si>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</si>
  <si>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</si>
  <si>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</si>
  <si>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</si>
  <si>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</si>
  <si>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</si>
  <si>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</si>
  <si>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</si>
  <si>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</si>
  <si>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</si>
  <si>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</si>
  <si>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</si>
  <si>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</si>
  <si>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</si>
  <si>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</si>
  <si>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</si>
  <si>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</si>
  <si>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</si>
  <si>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</si>
  <si>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</si>
  <si>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</si>
  <si>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</si>
  <si>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</si>
  <si>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</si>
  <si>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</si>
  <si>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</si>
  <si>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</si>
  <si>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</si>
  <si>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</si>
  <si>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</si>
  <si>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</si>
  <si>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</si>
  <si>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</si>
  <si>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</si>
  <si>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</si>
  <si>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</si>
  <si>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</si>
  <si>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</si>
  <si>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</si>
  <si>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</si>
  <si>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</si>
  <si>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</si>
  <si>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</si>
  <si>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</si>
  <si>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</si>
  <si>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</si>
  <si>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</si>
  <si>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</si>
  <si>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</si>
  <si>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</si>
  <si>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</si>
  <si>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</si>
  <si>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</si>
  <si>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</si>
  <si>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</si>
  <si>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</si>
  <si>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</si>
  <si>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</si>
  <si>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</si>
  <si>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</si>
  <si>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</si>
  <si>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</si>
  <si>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</si>
  <si>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</si>
  <si>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</si>
  <si>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</si>
  <si>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</si>
  <si>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</si>
  <si>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</si>
  <si>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</si>
  <si>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</si>
  <si>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</si>
  <si>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</si>
  <si>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</si>
  <si>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</si>
  <si>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</si>
  <si>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</si>
  <si>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</si>
  <si>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</si>
  <si>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</si>
  <si>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</si>
  <si>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</si>
  <si>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</si>
  <si>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</si>
  <si>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</si>
  <si>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</si>
  <si>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</si>
  <si>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</si>
  <si>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</si>
  <si>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</si>
  <si>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</si>
  <si>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</si>
  <si>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</si>
  <si>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</si>
  <si>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</si>
  <si>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</si>
  <si>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</si>
  <si>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</si>
  <si>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</si>
  <si>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</si>
  <si>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</si>
  <si>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</si>
  <si>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</si>
  <si>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</si>
  <si>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</si>
  <si>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</si>
  <si>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</si>
  <si>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</si>
  <si>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</si>
  <si>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</si>
  <si>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</si>
  <si>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</si>
  <si>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</si>
  <si>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</si>
  <si>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</si>
  <si>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</si>
  <si>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</si>
  <si>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</si>
  <si>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</si>
  <si>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</si>
  <si>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</si>
  <si>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</si>
  <si>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</si>
  <si>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</si>
  <si>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</si>
  <si>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</si>
  <si>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</si>
  <si>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</si>
  <si>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</si>
  <si>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</si>
  <si>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</si>
  <si>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</si>
  <si>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</si>
  <si>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</si>
  <si>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</si>
  <si>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</si>
  <si>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</si>
  <si>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</si>
  <si>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</si>
  <si>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</si>
  <si>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</si>
  <si>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</si>
  <si>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</si>
  <si>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</si>
  <si>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</si>
  <si>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</si>
  <si>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</si>
  <si>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</si>
  <si>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</si>
  <si>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</si>
  <si>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</si>
  <si>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</si>
  <si>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</si>
  <si>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</si>
  <si>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</si>
  <si>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</si>
  <si>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</si>
  <si>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</si>
  <si>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</si>
  <si>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</si>
  <si>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</si>
  <si>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</si>
  <si>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</si>
  <si>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</si>
  <si>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</si>
  <si>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</si>
  <si>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</si>
  <si>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</si>
  <si>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</si>
  <si>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</si>
  <si>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</si>
  <si>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</si>
  <si>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</si>
  <si>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</si>
  <si>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</si>
  <si>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</si>
  <si>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</si>
  <si>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</si>
  <si>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</si>
  <si>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</si>
  <si>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</si>
  <si>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</si>
  <si>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</si>
  <si>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</si>
  <si>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</si>
  <si>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</si>
  <si>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</si>
  <si>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</si>
  <si>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</si>
  <si>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</si>
  <si>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</si>
  <si>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</si>
  <si>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</si>
  <si>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</si>
  <si>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</si>
  <si>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</si>
  <si>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</si>
  <si>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</si>
  <si>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</si>
  <si>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</si>
  <si>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</si>
  <si>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</si>
  <si>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</si>
  <si>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</si>
  <si>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</si>
  <si>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</si>
  <si>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</si>
  <si>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</si>
  <si>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</si>
  <si>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</si>
  <si>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</si>
  <si>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</si>
  <si>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</si>
  <si>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</si>
  <si>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</si>
  <si>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</si>
  <si>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</si>
  <si>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</si>
  <si>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</si>
  <si>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</si>
  <si>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</si>
  <si>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</si>
  <si>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</si>
  <si>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</si>
  <si>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</si>
  <si>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</si>
  <si>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</si>
  <si>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</si>
  <si>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</si>
  <si>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</si>
  <si>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</si>
  <si>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</si>
  <si>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</si>
  <si>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</si>
  <si>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</si>
  <si>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</si>
  <si>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</si>
  <si>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</si>
  <si>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</si>
  <si>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</si>
  <si>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</si>
  <si>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</si>
  <si>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</si>
  <si>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</si>
  <si>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</si>
  <si>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</si>
  <si>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</si>
  <si>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</si>
  <si>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</si>
  <si>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</si>
  <si>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</si>
  <si>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</si>
  <si>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</si>
  <si>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</si>
  <si>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</si>
  <si>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</si>
  <si>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</si>
  <si>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</si>
  <si>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</si>
  <si>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</si>
  <si>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</si>
  <si>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</si>
  <si>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</si>
  <si>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</si>
  <si>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</si>
  <si>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</si>
  <si>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</si>
  <si>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</si>
  <si>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</si>
  <si>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</si>
  <si>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</si>
  <si>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</si>
  <si>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</si>
  <si>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</si>
  <si>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</si>
  <si>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</si>
  <si>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</si>
  <si>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</si>
  <si>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</si>
  <si>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</si>
  <si>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</si>
  <si>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</si>
  <si>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</si>
  <si>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</si>
  <si>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</si>
  <si>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</si>
  <si>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</si>
  <si>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</si>
  <si>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</si>
  <si>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</si>
  <si>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</si>
  <si>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</si>
  <si>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</si>
  <si>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</si>
  <si>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</si>
  <si>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</si>
  <si>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</si>
  <si>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</si>
  <si>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</si>
  <si>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</si>
  <si>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</si>
  <si>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</si>
  <si>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</si>
  <si>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</si>
  <si>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</si>
  <si>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</si>
  <si>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</si>
  <si>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</si>
  <si>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</si>
  <si>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</si>
  <si>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</si>
  <si>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</si>
  <si>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</si>
  <si>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</si>
  <si>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</si>
  <si>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</si>
  <si>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</si>
  <si>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</si>
  <si>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</si>
  <si>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</si>
  <si>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</si>
  <si>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</si>
  <si>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</si>
  <si>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</si>
  <si>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</si>
  <si>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</si>
  <si>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</si>
  <si>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</si>
  <si>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</si>
  <si>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</si>
  <si>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</si>
  <si>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</si>
  <si>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</si>
  <si>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</si>
  <si>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</si>
  <si>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</si>
  <si>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</si>
  <si>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</si>
  <si>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</si>
  <si>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</si>
  <si>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</si>
  <si>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</si>
  <si>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</si>
  <si>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</si>
  <si>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</si>
  <si>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</si>
  <si>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</si>
  <si>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</si>
  <si>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</si>
  <si>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</si>
  <si>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</si>
  <si>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</si>
  <si>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</si>
  <si>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</si>
  <si>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</si>
  <si>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</si>
  <si>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</si>
  <si>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</si>
  <si>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</si>
  <si>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</si>
  <si>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</si>
  <si>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</si>
  <si>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</si>
  <si>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</si>
  <si>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</si>
  <si>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</si>
  <si>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</si>
  <si>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</si>
  <si>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</si>
  <si>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</si>
  <si>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</si>
  <si>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</si>
  <si>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</si>
  <si>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</si>
  <si>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</si>
  <si>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</si>
  <si>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</si>
  <si>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</si>
  <si>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</si>
  <si>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</si>
  <si>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</si>
  <si>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</si>
  <si>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</si>
  <si>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</si>
  <si>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</si>
  <si>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</si>
  <si>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</si>
  <si>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</si>
  <si>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</si>
  <si>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</si>
  <si>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</si>
  <si>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</si>
  <si>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</si>
  <si>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</si>
  <si>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</si>
  <si>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</si>
  <si>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</si>
  <si>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</si>
  <si>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</si>
  <si>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</si>
  <si>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</si>
  <si>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</si>
  <si>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</si>
  <si>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</si>
  <si>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</si>
  <si>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</si>
  <si>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</si>
  <si>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</si>
  <si>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</si>
  <si>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</si>
  <si>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</si>
  <si>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</si>
  <si>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</si>
  <si>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</si>
  <si>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</si>
  <si>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</si>
  <si>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</si>
  <si>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</si>
  <si>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</si>
  <si>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</si>
  <si>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</si>
  <si>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</si>
  <si>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</si>
  <si>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</si>
  <si>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</si>
  <si>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</si>
  <si>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</si>
  <si>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</si>
  <si>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</si>
  <si>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</si>
  <si>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</si>
  <si>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</si>
  <si>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</si>
  <si>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</si>
  <si>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</si>
  <si>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</si>
  <si>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</si>
  <si>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</si>
  <si>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</si>
  <si>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</si>
  <si>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</si>
  <si>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</si>
  <si>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</si>
  <si>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</si>
  <si>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</si>
  <si>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</si>
  <si>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</si>
  <si>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</si>
  <si>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</si>
  <si>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</si>
  <si>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</si>
  <si>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</si>
  <si>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</si>
  <si>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</si>
  <si>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</si>
  <si>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</si>
  <si>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</si>
  <si>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</si>
  <si>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</si>
  <si>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</si>
  <si>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</si>
  <si>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</si>
  <si>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</si>
  <si>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</si>
  <si>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</si>
  <si>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</si>
  <si>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</si>
  <si>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</si>
  <si>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</si>
  <si>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</si>
  <si>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</si>
  <si>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</si>
  <si>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</si>
  <si>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</si>
  <si>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</si>
  <si>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</si>
  <si>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</si>
  <si>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</si>
  <si>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</si>
  <si>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</si>
  <si>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</si>
  <si>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</si>
  <si>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</si>
  <si>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</si>
  <si>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</si>
  <si>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</si>
  <si>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</si>
  <si>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</si>
  <si>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</si>
  <si>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</si>
  <si>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</si>
  <si>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</si>
  <si>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</si>
  <si>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</si>
  <si>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</si>
  <si>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</si>
  <si>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</si>
  <si>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</si>
  <si>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</si>
  <si>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</si>
  <si>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</si>
  <si>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</si>
  <si>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</si>
  <si>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</si>
  <si>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</si>
  <si>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</si>
  <si>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</si>
  <si>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</si>
  <si>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</si>
  <si>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</si>
  <si>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</si>
  <si>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</si>
  <si>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</si>
  <si>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</si>
  <si>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</si>
  <si>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</si>
  <si>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</si>
  <si>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</si>
  <si>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</si>
  <si>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</si>
  <si>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</si>
  <si>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</si>
  <si>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</si>
  <si>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</si>
  <si>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</si>
  <si>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</si>
  <si>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</si>
  <si>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</si>
  <si>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</si>
  <si>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</si>
  <si>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</si>
  <si>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</si>
  <si>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</si>
  <si>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</si>
  <si>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</si>
  <si>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</si>
  <si>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</si>
  <si>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</si>
  <si>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</si>
  <si>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</si>
  <si>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</si>
  <si>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</si>
  <si>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</si>
  <si>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</si>
  <si>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</si>
  <si>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</si>
  <si>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</si>
  <si>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</si>
  <si>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</si>
  <si>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</si>
  <si>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</si>
  <si>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</si>
  <si>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</si>
  <si>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</si>
  <si>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</si>
  <si>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</si>
  <si>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</si>
  <si>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</si>
  <si>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</si>
  <si>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</si>
  <si>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</si>
  <si>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</si>
  <si>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</si>
  <si>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</si>
  <si>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</si>
  <si>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</si>
  <si>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</si>
  <si>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</si>
  <si>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</si>
  <si>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</si>
  <si>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</si>
  <si>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</si>
  <si>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</si>
  <si>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</si>
  <si>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</si>
  <si>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</si>
  <si>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</si>
  <si>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</si>
  <si>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</si>
  <si>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</si>
  <si>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</si>
  <si>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</si>
  <si>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</si>
  <si>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</si>
  <si>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</si>
  <si>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</si>
  <si>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</si>
  <si>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</si>
  <si>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</si>
  <si>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</si>
  <si>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</si>
  <si>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</si>
  <si>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</si>
  <si>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</si>
  <si>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</si>
  <si>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</si>
  <si>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</si>
  <si>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</si>
  <si>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</si>
  <si>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</si>
  <si>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</si>
  <si>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</si>
  <si>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</si>
  <si>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</si>
  <si>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</si>
  <si>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</si>
  <si>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</si>
  <si>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</si>
  <si>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</si>
  <si>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</si>
  <si>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</si>
  <si>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</si>
  <si>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</si>
  <si>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</si>
  <si>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</si>
  <si>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</si>
  <si>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</si>
  <si>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</si>
  <si>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</si>
  <si>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</si>
  <si>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</si>
  <si>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</si>
  <si>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</si>
  <si>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</si>
  <si>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</si>
  <si>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</si>
  <si>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</si>
  <si>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</si>
  <si>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</si>
  <si>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</si>
  <si>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</si>
  <si>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</si>
  <si>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</si>
  <si>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</si>
  <si>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</si>
  <si>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</si>
  <si>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</si>
  <si>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</si>
  <si>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</si>
  <si>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</si>
  <si>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</si>
  <si>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</si>
  <si>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</si>
  <si>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</si>
  <si>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</si>
  <si>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</si>
  <si>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</si>
  <si>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</si>
  <si>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</si>
  <si>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</si>
  <si>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</si>
  <si>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</si>
  <si>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</si>
  <si>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</si>
  <si>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</si>
  <si>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</si>
  <si>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</si>
  <si>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</si>
  <si>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</si>
  <si>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</si>
  <si>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</si>
  <si>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</si>
  <si>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</si>
  <si>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</si>
  <si>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</si>
  <si>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</si>
  <si>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</si>
  <si>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</si>
  <si>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</si>
  <si>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</si>
  <si>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</si>
  <si>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</si>
  <si>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</si>
  <si>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</si>
  <si>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</si>
  <si>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</si>
  <si>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</si>
  <si>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</si>
  <si>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</si>
  <si>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</si>
  <si>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</si>
  <si>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</si>
  <si>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</si>
  <si>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</si>
  <si>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</si>
  <si>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</si>
  <si>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</si>
  <si>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</si>
  <si>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</si>
  <si>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</si>
  <si>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</si>
  <si>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</si>
  <si>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</si>
  <si>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</si>
  <si>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</si>
  <si>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</si>
  <si>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</si>
  <si>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</si>
  <si>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</si>
  <si>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</si>
  <si>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</si>
  <si>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</si>
  <si>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</si>
  <si>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</si>
  <si>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</si>
  <si>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</si>
  <si>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</si>
  <si>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</si>
  <si>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</si>
  <si>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</si>
  <si>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</si>
  <si>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</si>
  <si>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</si>
  <si>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</si>
  <si>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</si>
  <si>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</si>
  <si>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</si>
  <si>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</si>
  <si>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</si>
  <si>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</si>
  <si>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</si>
  <si>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</si>
  <si>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</si>
  <si>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</si>
  <si>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</si>
  <si>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</si>
  <si>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</si>
  <si>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</si>
  <si>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</si>
  <si>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</si>
  <si>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</si>
  <si>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</si>
  <si>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</si>
  <si>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</si>
  <si>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</si>
  <si>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</si>
  <si>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</si>
  <si>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</si>
  <si>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</si>
  <si>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</si>
  <si>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</si>
  <si>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</si>
  <si>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</si>
  <si>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</si>
  <si>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</si>
  <si>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</si>
  <si>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</si>
  <si>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</si>
  <si>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</si>
  <si>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</si>
  <si>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</si>
  <si>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</si>
  <si>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</si>
  <si>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</si>
  <si>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</si>
  <si>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</si>
  <si>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</si>
  <si>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</si>
  <si>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</si>
  <si>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</si>
  <si>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</si>
  <si>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</si>
  <si>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</si>
  <si>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</si>
  <si>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</si>
  <si>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</si>
  <si>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</si>
  <si>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</si>
  <si>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</si>
  <si>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</si>
  <si>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</si>
  <si>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</si>
  <si>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</si>
  <si>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</si>
  <si>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</si>
  <si>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</si>
  <si>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</si>
  <si>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</si>
  <si>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</si>
  <si>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</si>
  <si>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</si>
  <si>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</si>
  <si>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</si>
  <si>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</si>
  <si>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</si>
  <si>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</si>
  <si>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</si>
  <si>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</si>
  <si>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</si>
  <si>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</si>
  <si>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</si>
  <si>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</si>
  <si>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</si>
  <si>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</si>
  <si>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</si>
  <si>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</si>
  <si>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</si>
  <si>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</si>
  <si>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</si>
  <si>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</si>
  <si>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</si>
  <si>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</si>
  <si>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</si>
  <si>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</si>
  <si>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</si>
  <si>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</si>
  <si>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</si>
  <si>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</si>
  <si>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</si>
  <si>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</si>
  <si>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</si>
  <si>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</si>
  <si>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</si>
  <si>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</si>
  <si>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</si>
  <si>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</si>
  <si>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</si>
  <si>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</si>
  <si>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</si>
  <si>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</si>
  <si>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</si>
  <si>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</si>
  <si>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</si>
  <si>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</si>
  <si>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</si>
  <si>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</si>
  <si>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</si>
  <si>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</si>
  <si>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</si>
  <si>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</si>
  <si>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</si>
  <si>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</si>
  <si>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</si>
  <si>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</si>
  <si>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</si>
  <si>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</si>
  <si>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</si>
  <si>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</si>
  <si>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</si>
  <si>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</si>
  <si>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</si>
  <si>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</si>
  <si>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</si>
  <si>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</si>
  <si>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</si>
  <si>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</si>
  <si>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</si>
  <si>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</si>
  <si>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</si>
  <si>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</si>
  <si>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</si>
  <si>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</si>
  <si>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</si>
  <si>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</si>
  <si>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</si>
  <si>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</si>
  <si>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</si>
  <si>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</si>
  <si>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</si>
  <si>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</si>
  <si>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</si>
  <si>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</si>
  <si>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</si>
  <si>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</si>
  <si>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</si>
  <si>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</si>
  <si>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</si>
  <si>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</si>
  <si>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</si>
  <si>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</si>
  <si>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</si>
  <si>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</si>
  <si>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</si>
  <si>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</si>
  <si>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</si>
  <si>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</si>
  <si>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</si>
  <si>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</si>
  <si>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</si>
  <si>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</si>
  <si>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</si>
  <si>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</si>
  <si>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</si>
  <si>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</si>
  <si>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</si>
  <si>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</si>
  <si>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</si>
  <si>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</si>
  <si>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</si>
  <si>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</si>
  <si>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</si>
  <si>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</si>
  <si>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</si>
  <si>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</si>
  <si>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</si>
  <si>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</si>
  <si>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</si>
  <si>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</si>
  <si>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</si>
  <si>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</si>
  <si>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</si>
  <si>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</si>
  <si>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</si>
  <si>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</si>
  <si>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</si>
  <si>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</si>
  <si>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</si>
  <si>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</si>
  <si>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</si>
  <si>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</si>
  <si>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</si>
  <si>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</si>
  <si>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</si>
  <si>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</si>
  <si>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</si>
  <si>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</si>
  <si>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</si>
  <si>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</si>
  <si>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</si>
  <si>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</si>
  <si>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</si>
  <si>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</si>
  <si>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</si>
  <si>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</si>
  <si>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</si>
  <si>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</si>
  <si>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</si>
  <si>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</si>
  <si>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</si>
  <si>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</si>
  <si>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</si>
  <si>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</si>
  <si>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</si>
  <si>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</si>
  <si>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</si>
  <si>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</si>
  <si>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</si>
  <si>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</si>
  <si>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</si>
  <si>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</si>
  <si>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</si>
  <si>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</si>
  <si>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</si>
  <si>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</si>
  <si>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</si>
  <si>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</si>
  <si>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</si>
  <si>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</si>
  <si>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</si>
  <si>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</si>
  <si>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</si>
  <si>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</si>
  <si>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</si>
  <si>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</si>
  <si>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</si>
  <si>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</si>
  <si>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</si>
  <si>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</si>
  <si>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</si>
  <si>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</si>
  <si>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</si>
  <si>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</si>
  <si>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</si>
  <si>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</si>
  <si>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</si>
  <si>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</si>
  <si>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</si>
  <si>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</si>
  <si>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</si>
  <si>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</si>
  <si>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</si>
  <si>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</si>
  <si>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</si>
  <si>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</si>
  <si>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</si>
  <si>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</si>
  <si>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</si>
  <si>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</si>
  <si>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</si>
  <si>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</si>
  <si>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</si>
  <si>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</si>
  <si>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</si>
  <si>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</si>
  <si>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</si>
  <si>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</si>
  <si>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</si>
  <si>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</si>
  <si>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</si>
  <si>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</si>
  <si>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</si>
  <si>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</si>
  <si>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</si>
  <si>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</si>
  <si>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</si>
  <si>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</si>
  <si>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</si>
  <si>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</si>
  <si>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</si>
  <si>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</si>
  <si>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</si>
  <si>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</si>
  <si>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</si>
  <si>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</si>
  <si>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</si>
  <si>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</si>
  <si>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</si>
  <si>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</si>
  <si>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</si>
  <si>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</si>
  <si>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</si>
  <si>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</si>
  <si>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</si>
  <si>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</si>
  <si>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</si>
  <si>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</si>
  <si>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</si>
  <si>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</si>
  <si>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</si>
  <si>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</si>
  <si>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</si>
  <si>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</si>
  <si>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</si>
  <si>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</si>
  <si>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</si>
  <si>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</si>
  <si>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</si>
  <si>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</si>
  <si>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</si>
  <si>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</si>
  <si>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</si>
  <si>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</si>
  <si>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</si>
  <si>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</si>
  <si>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</si>
  <si>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</si>
  <si>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</si>
  <si>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</si>
  <si>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</si>
  <si>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</si>
  <si>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</si>
  <si>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</si>
  <si>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</si>
  <si>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</si>
  <si>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</si>
  <si>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</si>
  <si>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</si>
  <si>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</si>
  <si>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</si>
  <si>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</si>
  <si>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</si>
  <si>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</si>
  <si>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</si>
  <si>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</si>
  <si>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</si>
  <si>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</si>
  <si>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</si>
  <si>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</si>
  <si>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</si>
  <si>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</si>
  <si>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</si>
  <si>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</si>
  <si>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</si>
  <si>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</si>
  <si>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</si>
  <si>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</si>
  <si>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</si>
  <si>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</si>
  <si>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</si>
  <si>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</si>
  <si>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</si>
  <si>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</si>
  <si>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</si>
  <si>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</si>
  <si>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</si>
  <si>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</si>
  <si>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</si>
  <si>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</si>
  <si>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</si>
  <si>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</si>
  <si>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</si>
  <si>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</si>
  <si>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</si>
  <si>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</si>
  <si>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</si>
  <si>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</si>
  <si>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</si>
  <si>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</si>
  <si>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</si>
  <si>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</si>
  <si>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</si>
  <si>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</si>
  <si>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</si>
  <si>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</si>
  <si>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</si>
  <si>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</si>
  <si>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</si>
  <si>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</si>
  <si>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</si>
  <si>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</si>
  <si>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</si>
  <si>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</si>
  <si>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</si>
  <si>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</si>
  <si>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</si>
  <si>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</si>
  <si>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</si>
  <si>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</si>
  <si>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</si>
  <si>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</si>
  <si>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</si>
  <si>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</si>
  <si>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</si>
  <si>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</si>
  <si>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</si>
  <si>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</si>
  <si>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</si>
  <si>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</si>
  <si>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</si>
  <si>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</si>
  <si>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</si>
  <si>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</si>
  <si>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</si>
  <si>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</si>
  <si>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</si>
  <si>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</si>
  <si>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</si>
  <si>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</si>
  <si>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</si>
  <si>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</si>
  <si>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</si>
  <si>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</si>
  <si>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</si>
  <si>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</si>
  <si>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</si>
  <si>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</si>
  <si>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</si>
  <si>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</si>
  <si>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</si>
  <si>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</si>
  <si>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</si>
  <si>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</si>
  <si>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</si>
  <si>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</si>
  <si>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</si>
  <si>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</si>
  <si>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</si>
  <si>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</si>
  <si>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</si>
  <si>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</si>
  <si>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</si>
  <si>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</si>
  <si>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</si>
  <si>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</si>
  <si>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</si>
  <si>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</si>
  <si>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</si>
  <si>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</si>
  <si>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</si>
  <si>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</si>
  <si>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</si>
  <si>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</si>
  <si>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</si>
  <si>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</si>
  <si>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</si>
  <si>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</si>
  <si>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</si>
  <si>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</si>
  <si>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</si>
  <si>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</si>
  <si>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</si>
  <si>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</si>
  <si>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</si>
  <si>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</si>
  <si>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</si>
  <si>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</si>
  <si>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</si>
  <si>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</si>
  <si>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</si>
  <si>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</si>
  <si>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</si>
  <si>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</si>
  <si>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</si>
  <si>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</si>
  <si>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</si>
  <si>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</si>
  <si>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</si>
  <si>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</si>
  <si>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</si>
  <si>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</si>
  <si>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</si>
  <si>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</si>
  <si>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</si>
  <si>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</si>
  <si>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</si>
  <si>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</si>
  <si>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</si>
  <si>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</si>
  <si>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</si>
  <si>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</si>
  <si>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</si>
  <si>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</si>
  <si>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</si>
  <si>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</si>
  <si>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</si>
  <si>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</si>
  <si>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</si>
  <si>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</si>
  <si>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</si>
  <si>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</si>
  <si>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</si>
  <si>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</si>
  <si>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</si>
  <si>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</si>
  <si>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</si>
  <si>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</si>
  <si>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</si>
  <si>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</si>
  <si>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</si>
  <si>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</si>
  <si>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</si>
  <si>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</si>
  <si>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</si>
  <si>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</si>
  <si>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</si>
  <si>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</si>
  <si>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</si>
  <si>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</si>
  <si>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</si>
  <si>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</si>
  <si>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</si>
  <si>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</si>
  <si>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</si>
  <si>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</si>
  <si>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</si>
  <si>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</si>
  <si>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</si>
  <si>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</si>
  <si>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</si>
  <si>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</si>
  <si>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</si>
  <si>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</si>
  <si>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</si>
  <si>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</si>
  <si>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</si>
  <si>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</si>
  <si>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</si>
  <si>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</si>
  <si>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</si>
  <si>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</si>
  <si>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</si>
  <si>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</si>
  <si>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</si>
  <si>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</si>
  <si>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</si>
  <si>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</si>
  <si>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</si>
  <si>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</si>
  <si>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</si>
  <si>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</si>
  <si>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</si>
  <si>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</si>
  <si>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</si>
  <si>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</si>
  <si>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</si>
  <si>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</si>
  <si>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</si>
  <si>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</si>
  <si>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</si>
  <si>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</si>
  <si>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</si>
  <si>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</si>
  <si>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</si>
  <si>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</si>
  <si>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</si>
  <si>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</si>
  <si>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</si>
  <si>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</si>
  <si>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</si>
  <si>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</si>
  <si>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</si>
  <si>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</si>
  <si>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</si>
  <si>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</si>
  <si>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</si>
  <si>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</si>
  <si>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</si>
  <si>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</si>
  <si>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</si>
  <si>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</si>
  <si>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</si>
  <si>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</si>
  <si>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</si>
  <si>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</si>
  <si>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</si>
  <si>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</si>
  <si>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</si>
  <si>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</si>
  <si>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</si>
  <si>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</si>
  <si>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</si>
  <si>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</si>
  <si>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</si>
  <si>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</si>
  <si>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</si>
  <si>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</si>
  <si>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</si>
  <si>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</si>
  <si>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</si>
  <si>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</si>
  <si>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</si>
  <si>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</si>
  <si>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</si>
  <si>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</si>
  <si>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</si>
  <si>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</si>
  <si>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</si>
  <si>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</si>
  <si>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</si>
  <si>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</si>
  <si>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</si>
  <si>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</si>
  <si>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</si>
  <si>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</si>
  <si>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</si>
  <si>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</si>
  <si>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</si>
  <si>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</si>
  <si>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</si>
  <si>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</si>
  <si>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</si>
  <si>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</si>
  <si>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</si>
  <si>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</si>
  <si>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</si>
  <si>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</si>
  <si>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</si>
  <si>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</si>
  <si>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</si>
  <si>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</si>
  <si>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</si>
  <si>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</si>
  <si>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</si>
  <si>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</si>
  <si>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</si>
  <si>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</si>
  <si>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</si>
  <si>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</si>
  <si>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</si>
  <si>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</si>
  <si>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</si>
  <si>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</si>
  <si>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</si>
  <si>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</si>
  <si>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</si>
  <si>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</si>
  <si>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</si>
  <si>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</si>
  <si>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</si>
  <si>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</si>
  <si>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</si>
  <si>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</si>
  <si>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</si>
  <si>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</si>
  <si>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</si>
  <si>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</si>
  <si>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</si>
  <si>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</si>
  <si>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</si>
  <si>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</si>
  <si>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</si>
  <si>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</si>
  <si>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</si>
  <si>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</si>
  <si>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</si>
  <si>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</si>
  <si>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</si>
  <si>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</si>
  <si>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</si>
  <si>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</si>
  <si>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</si>
  <si>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</si>
  <si>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</si>
  <si>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</si>
  <si>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</si>
  <si>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</si>
  <si>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</si>
  <si>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</si>
  <si>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</si>
  <si>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</si>
  <si>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</si>
  <si>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</si>
  <si>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</si>
  <si>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</si>
  <si>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</si>
  <si>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</si>
  <si>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</si>
  <si>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</si>
  <si>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</si>
  <si>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</si>
  <si>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</si>
  <si>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</si>
  <si>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</si>
  <si>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</si>
  <si>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</si>
  <si>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</si>
  <si>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</si>
  <si>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</si>
  <si>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</si>
  <si>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</si>
  <si>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</si>
  <si>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</si>
  <si>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</si>
  <si>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</si>
  <si>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</si>
  <si>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</si>
  <si>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</si>
  <si>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</si>
  <si>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</si>
  <si>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</si>
  <si>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</si>
  <si>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</si>
  <si>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</si>
  <si>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</si>
  <si>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</si>
  <si>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</si>
  <si>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</si>
  <si>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</si>
  <si>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</si>
  <si>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</si>
  <si>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</si>
  <si>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</si>
  <si>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</si>
  <si>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</si>
  <si>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</si>
  <si>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</si>
  <si>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</si>
  <si>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</si>
  <si>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</si>
  <si>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</si>
  <si>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</si>
  <si>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</si>
  <si>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</si>
  <si>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</si>
  <si>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</si>
  <si>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</si>
  <si>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</si>
  <si>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</si>
  <si>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</si>
  <si>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</si>
  <si>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</si>
  <si>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</si>
  <si>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</si>
  <si>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</si>
  <si>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</si>
  <si>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</si>
  <si>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</si>
  <si>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</si>
  <si>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</si>
  <si>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</si>
  <si>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</si>
  <si>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</si>
  <si>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</si>
  <si>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</si>
  <si>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</si>
  <si>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</si>
  <si>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</si>
  <si>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</si>
  <si>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</si>
  <si>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</si>
  <si>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</si>
  <si>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</si>
  <si>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</si>
  <si>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</si>
  <si>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</si>
  <si>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</si>
  <si>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</si>
  <si>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</si>
  <si>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</si>
  <si>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</si>
  <si>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</si>
  <si>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</si>
  <si>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</si>
  <si>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</si>
  <si>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</si>
  <si>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</si>
  <si>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</si>
  <si>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</si>
  <si>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</si>
  <si>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</si>
  <si>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</si>
  <si>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</si>
  <si>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</si>
  <si>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</si>
  <si>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</si>
  <si>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</si>
  <si>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</si>
  <si>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</si>
  <si>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</si>
  <si>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</si>
  <si>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</si>
  <si>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</si>
  <si>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</si>
  <si>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</si>
  <si>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</si>
  <si>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</si>
  <si>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</si>
  <si>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</si>
  <si>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</si>
  <si>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</si>
  <si>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</si>
  <si>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</si>
  <si>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</si>
  <si>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</si>
  <si>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</si>
  <si>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</si>
  <si>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</si>
  <si>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</si>
  <si>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</si>
  <si>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</si>
  <si>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</si>
  <si>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</si>
  <si>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</si>
  <si>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</si>
  <si>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</si>
  <si>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</si>
  <si>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</si>
  <si>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</si>
  <si>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</si>
  <si>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</si>
  <si>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</si>
  <si>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</si>
  <si>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</si>
  <si>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</si>
  <si>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</si>
  <si>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</si>
  <si>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</si>
  <si>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</si>
  <si>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</si>
  <si>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</si>
  <si>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</si>
  <si>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</si>
  <si>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</si>
  <si>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</si>
  <si>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</si>
  <si>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</si>
  <si>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</si>
  <si>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</si>
  <si>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</si>
  <si>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</si>
  <si>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</si>
  <si>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</si>
  <si>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</si>
  <si>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</si>
  <si>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</si>
  <si>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</si>
  <si>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</si>
  <si>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</si>
  <si>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</si>
  <si>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</si>
  <si>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</si>
  <si>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</si>
  <si>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</si>
  <si>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</si>
  <si>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</si>
  <si>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</si>
  <si>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</si>
  <si>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</si>
  <si>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</si>
  <si>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</si>
  <si>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</si>
  <si>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</si>
  <si>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</si>
  <si>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</si>
  <si>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</si>
  <si>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</si>
  <si>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</si>
  <si>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</si>
  <si>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</si>
  <si>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</si>
  <si>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</si>
  <si>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</si>
  <si>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</si>
  <si>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</si>
  <si>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</si>
  <si>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</si>
  <si>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</si>
  <si>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</si>
  <si>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</si>
  <si>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</si>
  <si>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</si>
  <si>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</si>
  <si>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</si>
  <si>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</si>
  <si>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</si>
  <si>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</si>
  <si>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</si>
  <si>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</si>
  <si>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</si>
  <si>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</si>
  <si>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</si>
  <si>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</si>
  <si>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</si>
  <si>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</si>
  <si>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</si>
  <si>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</si>
  <si>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</si>
  <si>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</si>
  <si>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</si>
  <si>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</si>
  <si>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</si>
  <si>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</si>
  <si>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</si>
  <si>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</si>
  <si>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</si>
  <si>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</si>
  <si>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</si>
  <si>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</si>
  <si>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</si>
  <si>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</si>
  <si>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</si>
  <si>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</si>
  <si>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</si>
  <si>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</si>
  <si>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</si>
  <si>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</si>
  <si>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</si>
  <si>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</si>
  <si>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</si>
  <si>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</si>
  <si>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</si>
  <si>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</si>
  <si>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</si>
  <si>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</si>
  <si>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</si>
  <si>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</si>
  <si>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</si>
  <si>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</si>
  <si>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</si>
  <si>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</si>
  <si>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</si>
  <si>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</si>
  <si>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</si>
  <si>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</si>
  <si>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</si>
  <si>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</si>
  <si>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</si>
  <si>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</si>
  <si>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</si>
  <si>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</si>
  <si>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</si>
  <si>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</si>
  <si>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</si>
  <si>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</si>
  <si>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</si>
  <si>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</si>
  <si>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</si>
  <si>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</si>
  <si>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</si>
  <si>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</si>
  <si>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</si>
  <si>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</si>
  <si>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</si>
  <si>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</si>
  <si>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</si>
  <si>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</si>
  <si>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</si>
  <si>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</si>
  <si>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</si>
  <si>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</si>
  <si>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</si>
  <si>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</si>
  <si>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</si>
  <si>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</si>
  <si>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</si>
  <si>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</si>
  <si>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</si>
  <si>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</si>
  <si>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</si>
  <si>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</si>
  <si>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</si>
  <si>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</si>
  <si>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</si>
  <si>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</si>
  <si>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</si>
  <si>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</si>
  <si>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</si>
  <si>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</si>
  <si>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</si>
  <si>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</si>
  <si>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</si>
  <si>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</si>
  <si>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</si>
  <si>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</si>
  <si>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</si>
  <si>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</si>
  <si>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</si>
  <si>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</si>
  <si>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</si>
  <si>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</si>
  <si>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</si>
  <si>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</si>
  <si>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</si>
  <si>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</si>
  <si>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</si>
  <si>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</si>
  <si>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</si>
  <si>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</si>
  <si>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</si>
  <si>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</si>
  <si>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</si>
  <si>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</si>
  <si>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</si>
  <si>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</si>
  <si>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</si>
  <si>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</si>
  <si>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</si>
  <si>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</si>
  <si>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</si>
  <si>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</si>
  <si>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</si>
  <si>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</si>
  <si>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</si>
  <si>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</si>
  <si>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</si>
  <si>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</si>
  <si>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</si>
  <si>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</si>
  <si>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</si>
  <si>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</si>
  <si>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</si>
  <si>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</si>
  <si>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</si>
  <si>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</si>
  <si>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</si>
  <si>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</si>
  <si>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</si>
  <si>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</si>
  <si>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</si>
  <si>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</si>
  <si>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</si>
  <si>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</si>
  <si>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</si>
  <si>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</si>
  <si>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</si>
  <si>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</si>
  <si>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</si>
  <si>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</si>
  <si>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</si>
  <si>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</si>
  <si>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</si>
  <si>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</si>
  <si>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</si>
  <si>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</si>
  <si>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</si>
  <si>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</si>
  <si>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</si>
  <si>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</si>
  <si>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</si>
  <si>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</si>
  <si>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</si>
  <si>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</si>
  <si>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</si>
  <si>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</si>
  <si>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</si>
  <si>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</si>
  <si>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</si>
  <si>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</si>
  <si>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</si>
  <si>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</si>
  <si>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</si>
  <si>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</si>
  <si>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</si>
  <si>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</si>
  <si>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</si>
  <si>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</si>
  <si>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</si>
  <si>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</si>
  <si>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</si>
  <si>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</si>
  <si>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</si>
  <si>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</si>
  <si>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</si>
  <si>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</si>
  <si>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</si>
  <si>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</si>
  <si>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</si>
  <si>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</si>
  <si>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</si>
  <si>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</si>
  <si>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</si>
  <si>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</si>
  <si>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</si>
  <si>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</si>
  <si>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</si>
  <si>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</si>
  <si>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</si>
  <si>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</si>
  <si>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</si>
  <si>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</si>
  <si>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</si>
  <si>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</si>
  <si>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</si>
  <si>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</si>
  <si>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</si>
  <si>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</si>
  <si>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</si>
  <si>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</si>
  <si>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</si>
  <si>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</si>
  <si>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</si>
  <si>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</si>
  <si>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</si>
  <si>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</si>
  <si>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</si>
  <si>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</si>
  <si>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</si>
  <si>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</si>
  <si>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</si>
  <si>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</si>
  <si>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</si>
  <si>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</si>
  <si>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</si>
  <si>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</si>
  <si>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</si>
  <si>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</si>
  <si>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</si>
  <si>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</si>
  <si>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</si>
  <si>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</si>
  <si>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</si>
  <si>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</si>
  <si>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</si>
  <si>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</si>
  <si>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</si>
  <si>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</si>
  <si>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</si>
  <si>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</si>
  <si>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</si>
  <si>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</si>
  <si>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</si>
  <si>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</si>
  <si>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</si>
  <si>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</si>
  <si>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</si>
  <si>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</si>
  <si>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</si>
  <si>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</si>
  <si>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</si>
  <si>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</si>
  <si>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</si>
  <si>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</si>
  <si>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</si>
  <si>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</si>
  <si>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</si>
  <si>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</si>
  <si>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</si>
  <si>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</si>
  <si>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</si>
  <si>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</si>
  <si>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</si>
  <si>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</si>
  <si>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</si>
  <si>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</si>
  <si>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</si>
  <si>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</si>
  <si>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</si>
  <si>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</si>
  <si>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</si>
  <si>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</si>
  <si>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</si>
  <si>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</si>
  <si>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</si>
  <si>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</si>
  <si>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</si>
  <si>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</si>
  <si>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</si>
  <si>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</si>
  <si>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</si>
  <si>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</si>
  <si>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</si>
  <si>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</si>
  <si>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</si>
  <si>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</si>
  <si>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</si>
  <si>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</si>
  <si>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</si>
  <si>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</si>
  <si>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</si>
  <si>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</si>
  <si>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</si>
  <si>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</si>
  <si>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</si>
  <si>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</si>
  <si>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</si>
  <si>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</si>
  <si>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</si>
  <si>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</si>
  <si>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</si>
  <si>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</si>
  <si>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</si>
  <si>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</si>
  <si>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</si>
  <si>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</si>
  <si>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</si>
  <si>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</si>
  <si>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</si>
  <si>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</si>
  <si>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</si>
  <si>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</si>
  <si>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</si>
  <si>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</si>
  <si>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</si>
  <si>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</si>
  <si>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</si>
  <si>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</si>
  <si>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</si>
  <si>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</si>
  <si>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</si>
  <si>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</si>
  <si>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</si>
  <si>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</si>
  <si>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</si>
  <si>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</si>
  <si>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</si>
  <si>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</si>
  <si>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</si>
  <si>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</si>
  <si>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</si>
  <si>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</si>
  <si>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</si>
  <si>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</si>
  <si>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</si>
  <si>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</si>
  <si>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</si>
  <si>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</si>
  <si>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</si>
  <si>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</si>
  <si>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</si>
  <si>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</si>
  <si>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</si>
  <si>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</si>
  <si>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</si>
  <si>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</si>
  <si>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</si>
  <si>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</si>
  <si>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</si>
  <si>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</si>
  <si>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</si>
  <si>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</si>
  <si>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</si>
  <si>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</si>
  <si>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</si>
  <si>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</si>
  <si>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</si>
  <si>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</si>
  <si>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</si>
  <si>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</si>
  <si>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</si>
  <si>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</si>
  <si>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</si>
  <si>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</si>
  <si>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</si>
  <si>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</si>
  <si>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</si>
  <si>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</si>
  <si>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</si>
  <si>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</si>
  <si>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</si>
  <si>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</si>
  <si>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</si>
  <si>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</si>
  <si>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</si>
  <si>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</si>
  <si>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</si>
  <si>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</si>
  <si>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</si>
  <si>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</si>
  <si>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</si>
  <si>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</si>
  <si>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</si>
  <si>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</si>
  <si>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</si>
  <si>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</si>
  <si>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</si>
  <si>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</si>
  <si>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</si>
  <si>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</si>
  <si>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</si>
  <si>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</si>
  <si>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</si>
  <si>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</si>
  <si>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</si>
  <si>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</si>
  <si>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</si>
  <si>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</si>
  <si>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</si>
  <si>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</si>
  <si>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</si>
  <si>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</si>
  <si>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</si>
  <si>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</si>
  <si>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</si>
  <si>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</si>
  <si>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</si>
  <si>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</si>
  <si>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</si>
  <si>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</si>
  <si>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</si>
  <si>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</si>
  <si>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</si>
  <si>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</si>
  <si>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</si>
  <si>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</si>
  <si>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</si>
  <si>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</si>
  <si>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</si>
  <si>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</si>
  <si>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</si>
  <si>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</si>
  <si>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</si>
  <si>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</si>
  <si>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</si>
  <si>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</si>
  <si>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</si>
  <si>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</si>
  <si>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</si>
  <si>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</si>
  <si>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</si>
  <si>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</si>
  <si>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</si>
  <si>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</si>
  <si>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</si>
  <si>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</si>
  <si>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</si>
  <si>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</si>
  <si>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</si>
  <si>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</si>
  <si>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</si>
  <si>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</si>
  <si>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</si>
  <si>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</si>
  <si>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</si>
  <si>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</si>
  <si>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</si>
  <si>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</si>
  <si>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</si>
  <si>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</si>
  <si>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</si>
  <si>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</si>
  <si>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</si>
  <si>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</si>
  <si>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</si>
  <si>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</si>
  <si>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</si>
  <si>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</si>
  <si>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</si>
  <si>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</si>
  <si>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</si>
  <si>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</si>
  <si>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</si>
  <si>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</si>
  <si>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</si>
  <si>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</si>
  <si>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</si>
  <si>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</si>
  <si>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</si>
  <si>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</si>
  <si>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</si>
  <si>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</si>
  <si>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</si>
  <si>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</si>
  <si>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</si>
  <si>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</si>
  <si>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</si>
  <si>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</si>
  <si>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</si>
  <si>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</si>
  <si>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</si>
  <si>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</si>
  <si>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</si>
  <si>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</si>
  <si>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</si>
  <si>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</si>
  <si>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</si>
  <si>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</si>
  <si>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</si>
  <si>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</si>
  <si>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</si>
  <si>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</si>
  <si>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</si>
  <si>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</si>
  <si>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</si>
  <si>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</si>
  <si>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</si>
  <si>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</si>
  <si>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</si>
  <si>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</si>
  <si>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</si>
  <si>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</si>
  <si>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</si>
  <si>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</si>
  <si>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</si>
  <si>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</si>
  <si>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</si>
  <si>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</si>
  <si>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</si>
  <si>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</si>
  <si>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</si>
  <si>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</si>
  <si>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</si>
  <si>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</si>
  <si>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</si>
  <si>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</si>
  <si>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</si>
  <si>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</si>
  <si>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</si>
  <si>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</si>
  <si>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</si>
  <si>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</si>
  <si>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</si>
  <si>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</si>
  <si>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</si>
  <si>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</si>
  <si>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</si>
  <si>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</si>
  <si>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</si>
  <si>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</si>
  <si>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</si>
  <si>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</si>
  <si>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</si>
  <si>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</si>
  <si>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</si>
  <si>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</si>
  <si>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</si>
  <si>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</si>
  <si>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</si>
  <si>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</si>
  <si>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</si>
  <si>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</si>
  <si>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</si>
  <si>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</si>
  <si>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</si>
  <si>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</si>
  <si>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</si>
  <si>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</si>
  <si>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</si>
  <si>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</si>
  <si>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</si>
  <si>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</si>
  <si>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</si>
  <si>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</si>
  <si>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</si>
  <si>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</si>
  <si>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</si>
  <si>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</si>
  <si>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</si>
  <si>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</si>
  <si>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</si>
  <si>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</si>
  <si>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</si>
  <si>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</si>
  <si>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</si>
  <si>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</si>
  <si>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</si>
  <si>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</si>
  <si>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</si>
  <si>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</si>
  <si>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</si>
  <si>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</si>
  <si>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</si>
  <si>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</si>
  <si>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</si>
  <si>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</si>
  <si>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</si>
  <si>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</si>
  <si>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</si>
  <si>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</si>
  <si>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</si>
  <si>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</si>
  <si>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</si>
  <si>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</si>
  <si>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</si>
  <si>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</si>
  <si>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</si>
  <si>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</si>
  <si>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</si>
  <si>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</si>
  <si>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</si>
  <si>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</si>
  <si>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</si>
  <si>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</si>
  <si>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</si>
  <si>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</si>
  <si>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</si>
  <si>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</si>
  <si>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</si>
  <si>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</si>
  <si>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</si>
  <si>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</si>
  <si>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</si>
  <si>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</si>
  <si>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</si>
  <si>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</si>
  <si>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</si>
  <si>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</si>
  <si>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</si>
  <si>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</si>
  <si>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</si>
  <si>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</si>
  <si>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</si>
  <si>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</si>
  <si>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</si>
  <si>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</si>
  <si>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</si>
  <si>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</si>
  <si>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</si>
  <si>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</si>
  <si>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</si>
  <si>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</si>
  <si>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</si>
  <si>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</si>
  <si>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</si>
  <si>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</si>
  <si>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</si>
  <si>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</si>
  <si>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</si>
  <si>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</si>
  <si>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</si>
  <si>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</si>
  <si>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</si>
  <si>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</si>
  <si>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</si>
  <si>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</si>
  <si>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</si>
  <si>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</si>
  <si>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</si>
  <si>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</si>
  <si>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</si>
  <si>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</si>
  <si>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</si>
  <si>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</si>
  <si>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</si>
  <si>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</si>
  <si>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</si>
  <si>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</si>
  <si>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</si>
  <si>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</si>
  <si>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</si>
  <si>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</si>
  <si>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</si>
  <si>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</si>
  <si>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</si>
  <si>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</si>
  <si>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</si>
  <si>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</si>
  <si>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</si>
  <si>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</si>
  <si>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</si>
  <si>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</si>
  <si>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</si>
  <si>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</si>
  <si>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</si>
  <si>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</si>
  <si>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</si>
  <si>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</si>
  <si>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</si>
  <si>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</si>
  <si>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</si>
  <si>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</si>
  <si>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</si>
  <si>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</si>
  <si>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</si>
  <si>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</si>
  <si>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</si>
  <si>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</si>
  <si>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</si>
  <si>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</si>
  <si>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</si>
  <si>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</si>
  <si>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</si>
  <si>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</si>
  <si>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</si>
  <si>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</si>
  <si>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</si>
  <si>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</si>
  <si>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</si>
  <si>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</si>
  <si>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</si>
  <si>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</si>
  <si>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</si>
  <si>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</si>
  <si>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</si>
  <si>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</si>
  <si>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</si>
  <si>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</si>
  <si>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</si>
  <si>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</si>
  <si>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</si>
  <si>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</si>
  <si>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</si>
  <si>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</si>
  <si>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</si>
  <si>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</si>
  <si>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</si>
  <si>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</si>
  <si>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</si>
  <si>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</si>
  <si>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</si>
  <si>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</si>
  <si>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</si>
  <si>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</si>
  <si>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</si>
  <si>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</si>
  <si>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</si>
  <si>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</si>
  <si>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</si>
  <si>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</si>
  <si>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</si>
  <si>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</si>
  <si>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</si>
  <si>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</si>
  <si>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</si>
  <si>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</si>
  <si>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</si>
  <si>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</si>
  <si>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</si>
  <si>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</si>
  <si>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</si>
  <si>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</si>
  <si>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</si>
  <si>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</si>
  <si>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</si>
  <si>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</si>
  <si>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</si>
  <si>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</si>
  <si>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</si>
  <si>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</si>
  <si>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</si>
  <si>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</si>
  <si>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</si>
  <si>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</si>
  <si>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</si>
  <si>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</si>
  <si>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</si>
  <si>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</si>
  <si>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</si>
  <si>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</si>
  <si>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</si>
  <si>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</si>
  <si>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</si>
  <si>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</si>
  <si>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</si>
  <si>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</si>
  <si>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</si>
  <si>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</si>
  <si>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</si>
  <si>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</si>
  <si>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</si>
  <si>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</si>
  <si>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</si>
  <si>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</si>
  <si>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</si>
  <si>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</si>
  <si>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</si>
  <si>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</si>
  <si>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</si>
  <si>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</si>
  <si>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</si>
  <si>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</si>
  <si>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</si>
  <si>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</si>
  <si>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</si>
  <si>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</si>
  <si>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</si>
  <si>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</si>
  <si>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</si>
  <si>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</si>
  <si>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</si>
  <si>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</si>
  <si>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</si>
  <si>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</si>
  <si>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</si>
  <si>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</si>
  <si>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</si>
  <si>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</si>
  <si>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</si>
  <si>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</si>
  <si>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</si>
  <si>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</si>
  <si>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</si>
  <si>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</si>
  <si>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</si>
  <si>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</si>
  <si>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</si>
  <si>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</si>
  <si>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</si>
  <si>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</si>
  <si>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</si>
  <si>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</si>
  <si>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</si>
  <si>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</si>
  <si>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</si>
  <si>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</si>
  <si>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</si>
  <si>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</si>
  <si>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</si>
  <si>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</si>
  <si>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</si>
  <si>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</si>
  <si>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</si>
  <si>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</si>
  <si>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</si>
  <si>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</si>
  <si>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</si>
  <si>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</si>
  <si>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</si>
  <si>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</si>
  <si>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</si>
  <si>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</si>
  <si>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</si>
  <si>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</si>
  <si>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</si>
  <si>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</si>
  <si>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</si>
  <si>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</si>
  <si>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</si>
  <si>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</si>
  <si>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</si>
  <si>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</si>
  <si>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</si>
  <si>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</si>
  <si>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</si>
  <si>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</si>
  <si>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</si>
  <si>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</si>
  <si>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</si>
  <si>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</si>
  <si>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</si>
  <si>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</si>
  <si>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</si>
  <si>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</si>
  <si>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</si>
  <si>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</si>
  <si>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</si>
  <si>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</si>
  <si>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</si>
  <si>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</si>
  <si>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</si>
  <si>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</si>
  <si>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</si>
  <si>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</si>
  <si>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</si>
  <si>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</si>
  <si>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</si>
  <si>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</si>
  <si>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</si>
  <si>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</si>
  <si>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</si>
  <si>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</si>
  <si>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</si>
  <si>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</si>
  <si>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</si>
  <si>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</si>
  <si>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</si>
  <si>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</si>
  <si>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</si>
  <si>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</si>
  <si>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</si>
  <si>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</si>
  <si>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</si>
  <si>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</si>
  <si>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</si>
  <si>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</si>
  <si>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</si>
  <si>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</si>
  <si>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</si>
  <si>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</si>
  <si>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</si>
  <si>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</si>
  <si>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</si>
  <si>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</si>
  <si>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</si>
  <si>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</si>
  <si>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</si>
  <si>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</si>
  <si>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</si>
  <si>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</si>
  <si>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</si>
  <si>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</si>
  <si>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</si>
  <si>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</si>
  <si>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</si>
  <si>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</si>
  <si>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</si>
  <si>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</si>
  <si>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</si>
  <si>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</si>
  <si>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</si>
  <si>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</si>
  <si>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</si>
  <si>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</si>
  <si>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</si>
  <si>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</si>
  <si>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</si>
  <si>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</si>
  <si>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</si>
  <si>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</si>
  <si>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</si>
  <si>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</si>
  <si>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</si>
  <si>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</si>
  <si>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</si>
  <si>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</si>
  <si>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</si>
  <si>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</si>
  <si>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</si>
  <si>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</si>
  <si>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</si>
  <si>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</si>
  <si>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</si>
  <si>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</si>
  <si>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</si>
  <si>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</si>
  <si>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</si>
  <si>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</si>
  <si>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</si>
  <si>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</si>
  <si>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</si>
  <si>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</si>
  <si>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</si>
  <si>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</si>
  <si>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</si>
  <si>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</si>
  <si>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</si>
  <si>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</si>
  <si>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</si>
  <si>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</si>
  <si>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</si>
  <si>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</si>
  <si>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</si>
  <si>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</si>
  <si>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</si>
  <si>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</si>
  <si>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</si>
  <si>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</si>
  <si>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</si>
  <si>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</si>
  <si>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</si>
  <si>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</si>
  <si>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</si>
  <si>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</si>
  <si>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</si>
  <si>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</si>
  <si>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</si>
  <si>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</si>
  <si>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</si>
  <si>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</si>
  <si>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</si>
  <si>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</si>
  <si>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</si>
  <si>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</si>
  <si>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</si>
  <si>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</si>
  <si>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</si>
  <si>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</si>
  <si>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</si>
  <si>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</si>
  <si>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</si>
  <si>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</si>
  <si>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</si>
  <si>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</si>
  <si>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</si>
  <si>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</si>
  <si>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</si>
  <si>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</si>
  <si>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</si>
  <si>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</si>
  <si>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</si>
  <si>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</si>
  <si>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</si>
  <si>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</si>
  <si>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</si>
  <si>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</si>
  <si>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</si>
  <si>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</si>
  <si>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</si>
  <si>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</si>
  <si>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</si>
  <si>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</si>
  <si>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</si>
  <si>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</si>
  <si>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</si>
  <si>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</si>
  <si>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</si>
  <si>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</si>
  <si>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</si>
  <si>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</si>
  <si>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</si>
  <si>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</si>
  <si>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</si>
  <si>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</si>
  <si>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</si>
  <si>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</si>
  <si>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</si>
  <si>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</si>
  <si>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</si>
  <si>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</si>
  <si>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</si>
  <si>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</si>
  <si>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</si>
  <si>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</si>
  <si>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</si>
  <si>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</si>
  <si>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</si>
  <si>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</si>
  <si>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</si>
  <si>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</si>
  <si>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</si>
  <si>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</si>
  <si>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</si>
  <si>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</si>
  <si>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</si>
  <si>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</si>
  <si>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</si>
  <si>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</si>
  <si>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</si>
  <si>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</si>
  <si>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</si>
  <si>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</si>
  <si>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</si>
  <si>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</si>
  <si>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</si>
  <si>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</si>
  <si>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</si>
  <si>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</si>
  <si>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</si>
  <si>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</si>
  <si>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</si>
  <si>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</si>
  <si>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</si>
  <si>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</si>
  <si>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</si>
  <si>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</si>
  <si>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</si>
  <si>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</si>
  <si>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</si>
  <si>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</si>
  <si>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</si>
  <si>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</si>
  <si>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</si>
  <si>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</si>
  <si>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</si>
  <si>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</si>
  <si>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</si>
  <si>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</si>
  <si>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</si>
  <si>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</si>
  <si>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</si>
  <si>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</si>
  <si>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</si>
  <si>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</si>
  <si>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</si>
  <si>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</si>
  <si>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</si>
  <si>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</si>
  <si>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</si>
  <si>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</si>
  <si>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</si>
  <si>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</si>
  <si>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</si>
  <si>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</si>
  <si>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</si>
  <si>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</si>
  <si>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</si>
  <si>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</si>
  <si>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</si>
  <si>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</si>
  <si>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</si>
  <si>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</si>
  <si>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</si>
  <si>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</si>
  <si>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</si>
  <si>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</si>
  <si>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</si>
  <si>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</si>
  <si>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</si>
  <si>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</si>
  <si>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</si>
  <si>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</si>
  <si>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</si>
  <si>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</si>
  <si>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</si>
  <si>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</si>
  <si>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</si>
  <si>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</si>
  <si>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</si>
  <si>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</si>
  <si>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</si>
  <si>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</si>
  <si>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</si>
  <si>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</si>
  <si>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</si>
  <si>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</si>
  <si>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</si>
  <si>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</si>
  <si>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</si>
  <si>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</si>
  <si>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</si>
  <si>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</si>
  <si>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</si>
  <si>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</si>
  <si>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</si>
  <si>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</si>
  <si>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</si>
  <si>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</si>
  <si>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</si>
  <si>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</si>
  <si>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</si>
  <si>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</si>
  <si>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</si>
  <si>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</si>
  <si>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</si>
  <si>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</si>
  <si>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</si>
  <si>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</si>
  <si>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</si>
  <si>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</si>
  <si>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</si>
  <si>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</si>
  <si>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</si>
  <si>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</si>
  <si>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</si>
  <si>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</si>
  <si>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</si>
  <si>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</si>
  <si>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</si>
  <si>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</si>
  <si>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</si>
  <si>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</si>
  <si>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</si>
  <si>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</si>
  <si>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</si>
  <si>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</si>
  <si>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</si>
  <si>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</si>
  <si>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</si>
  <si>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</si>
  <si>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</si>
  <si>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</si>
  <si>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</si>
  <si>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</si>
  <si>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</si>
  <si>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</si>
  <si>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</si>
  <si>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</si>
  <si>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</si>
  <si>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</si>
  <si>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</si>
  <si>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</si>
  <si>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</si>
  <si>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</si>
  <si>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</si>
  <si>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</si>
  <si>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</si>
  <si>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</si>
  <si>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</si>
  <si>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</si>
  <si>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</si>
  <si>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</si>
  <si>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</si>
  <si>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</si>
  <si>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</si>
  <si>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</si>
  <si>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</si>
  <si>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</si>
  <si>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</si>
  <si>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</si>
  <si>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</si>
  <si>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</si>
  <si>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</si>
  <si>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</si>
  <si>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</si>
  <si>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</si>
  <si>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</si>
  <si>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</si>
  <si>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</si>
  <si>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</si>
  <si>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</si>
  <si>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</si>
  <si>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</si>
  <si>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</si>
  <si>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</si>
  <si>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</si>
  <si>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</si>
  <si>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</si>
  <si>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</si>
  <si>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</si>
  <si>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</si>
  <si>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</si>
  <si>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</si>
  <si>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</si>
  <si>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</si>
  <si>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</si>
  <si>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</si>
  <si>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</si>
  <si>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</si>
  <si>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</si>
  <si>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</si>
  <si>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</si>
  <si>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</si>
  <si>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</si>
  <si>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</si>
  <si>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</si>
  <si>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</si>
  <si>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</si>
  <si>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</si>
  <si>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</si>
  <si>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</si>
  <si>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</si>
  <si>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</si>
  <si>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</si>
  <si>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</si>
  <si>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</si>
  <si>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</si>
  <si>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</si>
  <si>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</si>
  <si>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</si>
  <si>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</si>
  <si>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</si>
  <si>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</si>
  <si>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</si>
  <si>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</si>
  <si>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</si>
  <si>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</si>
  <si>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</si>
  <si>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</si>
  <si>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</si>
  <si>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</si>
  <si>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</si>
  <si>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</si>
  <si>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</si>
  <si>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</si>
  <si>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</si>
  <si>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</si>
  <si>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</si>
  <si>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</si>
  <si>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</si>
  <si>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</si>
  <si>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</si>
  <si>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</si>
  <si>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</si>
  <si>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</si>
  <si>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</si>
  <si>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</si>
  <si>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</si>
  <si>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</si>
  <si>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</si>
  <si>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</si>
  <si>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</si>
  <si>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</si>
  <si>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</si>
  <si>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</si>
  <si>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</si>
  <si>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</si>
  <si>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</si>
  <si>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</si>
  <si>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</si>
  <si>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</si>
  <si>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</si>
  <si>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</si>
  <si>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</si>
  <si>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</si>
  <si>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</si>
  <si>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</si>
  <si>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</si>
  <si>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</si>
  <si>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</si>
  <si>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</si>
  <si>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</si>
  <si>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</si>
  <si>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</si>
  <si>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</si>
  <si>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</si>
  <si>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</si>
  <si>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</si>
  <si>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</si>
  <si>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</si>
  <si>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</si>
  <si>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</si>
  <si>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</si>
  <si>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</si>
  <si>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</si>
  <si>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</si>
  <si>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</si>
  <si>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</si>
  <si>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</si>
  <si>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</si>
  <si>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</si>
  <si>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</si>
  <si>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</si>
  <si>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</si>
  <si>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</si>
  <si>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</si>
  <si>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</si>
  <si>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</si>
  <si>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</si>
  <si>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</si>
  <si>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</si>
  <si>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</si>
  <si>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</si>
  <si>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</si>
  <si>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</si>
  <si>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</si>
  <si>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</si>
  <si>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</si>
  <si>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</si>
  <si>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</si>
  <si>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</si>
  <si>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</si>
  <si>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</si>
  <si>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</si>
  <si>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</si>
  <si>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</si>
  <si>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</si>
  <si>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</si>
  <si>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</si>
  <si>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</si>
  <si>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</si>
  <si>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</si>
  <si>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</si>
  <si>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</si>
  <si>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</si>
  <si>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</si>
  <si>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</si>
  <si>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</si>
  <si>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</si>
  <si>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</si>
  <si>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</si>
  <si>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</si>
  <si>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</si>
  <si>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</si>
  <si>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</si>
  <si>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</si>
  <si>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</si>
  <si>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</si>
  <si>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</si>
  <si>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</si>
  <si>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</si>
  <si>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</si>
  <si>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</si>
  <si>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</si>
  <si>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</si>
  <si>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</si>
  <si>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</si>
  <si>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</si>
  <si>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</si>
  <si>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</si>
  <si>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</si>
  <si>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</si>
  <si>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</si>
  <si>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</si>
  <si>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</si>
  <si>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</si>
  <si>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</si>
  <si>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</si>
  <si>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</si>
  <si>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</si>
  <si>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</si>
  <si>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</si>
  <si>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</si>
  <si>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</si>
  <si>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</si>
  <si>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</si>
  <si>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</si>
  <si>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</si>
  <si>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</si>
  <si>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</si>
  <si>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</si>
  <si>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</si>
  <si>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</si>
  <si>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</si>
  <si>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</si>
  <si>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</si>
  <si>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</si>
  <si>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</si>
  <si>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</si>
  <si>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</si>
  <si>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</si>
  <si>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</si>
  <si>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</si>
  <si>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</si>
  <si>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</si>
  <si>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</si>
  <si>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</si>
  <si>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</si>
  <si>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</si>
  <si>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</si>
  <si>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</si>
  <si>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</si>
  <si>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</si>
  <si>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</si>
  <si>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</si>
  <si>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</si>
  <si>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</si>
  <si>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</si>
  <si>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</si>
  <si>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</si>
  <si>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</si>
  <si>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</si>
  <si>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</si>
  <si>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</si>
  <si>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</si>
  <si>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</si>
  <si>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</si>
  <si>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</si>
  <si>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</si>
  <si>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</si>
  <si>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</si>
  <si>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</si>
  <si>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</si>
  <si>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</si>
  <si>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</si>
  <si>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</si>
  <si>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</si>
  <si>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</si>
  <si>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</si>
  <si>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</si>
  <si>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</si>
  <si>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</si>
  <si>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</si>
  <si>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</si>
  <si>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</si>
  <si>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</si>
  <si>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</si>
  <si>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</si>
  <si>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</si>
  <si>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</si>
  <si>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</si>
  <si>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</si>
  <si>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</si>
  <si>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</si>
  <si>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</si>
  <si>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</si>
  <si>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</si>
  <si>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</si>
  <si>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</si>
  <si>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</si>
  <si>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</si>
  <si>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</si>
  <si>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</si>
  <si>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</si>
  <si>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</si>
  <si>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</si>
  <si>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</si>
  <si>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</si>
  <si>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</si>
  <si>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</si>
  <si>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</si>
  <si>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</si>
  <si>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</si>
  <si>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</si>
  <si>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</si>
  <si>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</si>
  <si>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</si>
  <si>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</si>
  <si>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</si>
  <si>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</si>
  <si>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</si>
  <si>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</si>
  <si>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</si>
  <si>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</si>
  <si>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</si>
  <si>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</si>
  <si>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</si>
  <si>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</si>
  <si>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</si>
  <si>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</si>
  <si>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</si>
  <si>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</si>
  <si>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</si>
  <si>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</si>
  <si>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</si>
  <si>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</si>
  <si>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</si>
  <si>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</si>
  <si>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</si>
  <si>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</si>
  <si>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</si>
  <si>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</si>
  <si>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</si>
  <si>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</si>
  <si>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</si>
  <si>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</si>
  <si>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</si>
  <si>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</si>
  <si>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</si>
  <si>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</si>
  <si>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</si>
  <si>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</si>
  <si>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</si>
  <si>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</si>
  <si>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</si>
  <si>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</si>
  <si>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</si>
  <si>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</si>
  <si>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</si>
  <si>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</si>
  <si>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</si>
  <si>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</si>
  <si>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</si>
  <si>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</si>
  <si>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</si>
  <si>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</si>
  <si>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</si>
  <si>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</si>
  <si>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</si>
  <si>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</si>
  <si>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</si>
  <si>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</si>
  <si>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</si>
  <si>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</si>
  <si>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</si>
  <si>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</si>
  <si>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</si>
  <si>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</si>
  <si>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</si>
  <si>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</si>
  <si>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</si>
  <si>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</si>
  <si>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</si>
  <si>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</si>
  <si>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</si>
  <si>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</si>
  <si>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</si>
  <si>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</si>
  <si>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</si>
  <si>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</si>
  <si>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</si>
  <si>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</si>
  <si>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</si>
  <si>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</si>
  <si>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</si>
  <si>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</si>
  <si>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</si>
  <si>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</si>
  <si>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</si>
  <si>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</si>
  <si>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</si>
  <si>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</si>
  <si>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</si>
  <si>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</si>
  <si>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</si>
  <si>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</si>
  <si>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</si>
  <si>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</si>
  <si>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</si>
  <si>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</si>
  <si>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</si>
  <si>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</si>
  <si>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</si>
  <si>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</si>
  <si>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</si>
  <si>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</si>
  <si>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</si>
  <si>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</si>
  <si>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</si>
  <si>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</si>
  <si>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</si>
  <si>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</si>
  <si>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</si>
  <si>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</si>
  <si>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</si>
  <si>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</si>
  <si>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</si>
  <si>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</si>
  <si>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</si>
  <si>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</si>
  <si>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</si>
  <si>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</si>
  <si>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</si>
  <si>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</si>
  <si>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</si>
  <si>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</si>
  <si>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</si>
  <si>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</si>
  <si>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</si>
  <si>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</si>
  <si>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</si>
  <si>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</si>
  <si>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</si>
  <si>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</si>
  <si>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</si>
  <si>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</si>
  <si>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</si>
  <si>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</si>
  <si>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</si>
  <si>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</si>
  <si>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</si>
  <si>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</si>
  <si>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</si>
  <si>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</si>
  <si>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</si>
  <si>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</si>
  <si>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</si>
  <si>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</si>
  <si>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</si>
  <si>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</si>
  <si>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</si>
  <si>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</si>
  <si>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</si>
  <si>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</si>
  <si>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</si>
  <si>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</si>
  <si>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</si>
  <si>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</si>
  <si>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</si>
  <si>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</si>
  <si>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</si>
  <si>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</si>
  <si>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</si>
  <si>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</si>
  <si>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</si>
  <si>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</si>
  <si>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</si>
  <si>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</si>
  <si>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</si>
  <si>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</si>
  <si>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</si>
  <si>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</si>
  <si>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</si>
  <si>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</si>
  <si>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</si>
  <si>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</si>
  <si>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</si>
  <si>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</si>
  <si>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</si>
  <si>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</si>
  <si>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</si>
  <si>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</si>
  <si>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</si>
  <si>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</si>
  <si>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</si>
  <si>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</si>
  <si>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</si>
  <si>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</si>
  <si>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</si>
  <si>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</si>
  <si>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</si>
  <si>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</si>
  <si>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</si>
  <si>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</si>
  <si>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</si>
  <si>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</si>
  <si>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</si>
  <si>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</si>
  <si>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</si>
  <si>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</si>
  <si>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</si>
  <si>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</si>
  <si>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</si>
  <si>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</si>
  <si>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</si>
  <si>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</si>
  <si>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</si>
  <si>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</si>
  <si>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</si>
  <si>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</si>
  <si>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</si>
  <si>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</si>
  <si>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</si>
  <si>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</si>
  <si>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</si>
  <si>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</si>
  <si>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</si>
  <si>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</si>
  <si>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</si>
  <si>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</si>
  <si>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</si>
  <si>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</si>
  <si>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</si>
  <si>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</si>
  <si>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</si>
  <si>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</si>
  <si>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</si>
  <si>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</si>
  <si>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</si>
  <si>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</si>
  <si>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</si>
  <si>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</si>
  <si>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</si>
  <si>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</si>
  <si>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</si>
  <si>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</si>
  <si>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</si>
  <si>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</si>
  <si>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</si>
  <si>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</si>
  <si>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</si>
  <si>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</si>
  <si>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</si>
  <si>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</si>
  <si>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</si>
  <si>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</si>
  <si>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</si>
  <si>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</si>
  <si>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</si>
  <si>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</si>
  <si>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</si>
  <si>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</si>
  <si>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</si>
  <si>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</si>
  <si>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</si>
  <si>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</si>
  <si>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</si>
  <si>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</si>
  <si>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</si>
  <si>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</si>
  <si>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</si>
  <si>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</si>
  <si>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</si>
  <si>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</si>
  <si>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</si>
  <si>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</si>
  <si>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</si>
  <si>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</si>
  <si>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</si>
  <si>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</si>
  <si>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</si>
  <si>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</si>
  <si>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</si>
  <si>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</si>
  <si>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</si>
  <si>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</si>
  <si>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</si>
  <si>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</si>
  <si>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</si>
  <si>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</si>
  <si>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</si>
  <si>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</si>
  <si>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</si>
  <si>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</si>
  <si>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</si>
  <si>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</si>
  <si>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</si>
  <si>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</si>
  <si>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</si>
  <si>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</si>
  <si>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</si>
  <si>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</si>
  <si>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</si>
  <si>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</si>
  <si>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</si>
  <si>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</si>
  <si>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</si>
  <si>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</si>
  <si>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</si>
  <si>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</si>
  <si>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</si>
  <si>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</si>
  <si>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</si>
  <si>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</si>
  <si>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</si>
  <si>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</si>
  <si>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</si>
  <si>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</si>
  <si>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</si>
  <si>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</si>
  <si>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</si>
  <si>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</si>
  <si>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</si>
  <si>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</si>
  <si>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</si>
  <si>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</si>
  <si>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</si>
  <si>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</si>
  <si>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</si>
  <si>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</si>
  <si>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</si>
  <si>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</si>
  <si>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</si>
  <si>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</si>
  <si>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</si>
  <si>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</si>
  <si>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</si>
  <si>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</si>
  <si>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</si>
  <si>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</si>
  <si>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</si>
  <si>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</si>
  <si>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</si>
  <si>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</si>
  <si>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</si>
  <si>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</si>
  <si>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</si>
  <si>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</si>
  <si>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</si>
  <si>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</si>
  <si>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</si>
  <si>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</si>
  <si>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</si>
  <si>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</si>
  <si>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</si>
  <si>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</si>
  <si>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</si>
  <si>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</si>
  <si>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</si>
  <si>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</si>
  <si>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</si>
  <si>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</si>
  <si>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</si>
  <si>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</si>
  <si>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</si>
  <si>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</si>
  <si>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</si>
  <si>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</si>
  <si>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</si>
  <si>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</si>
  <si>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</si>
  <si>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</si>
  <si>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</si>
  <si>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</si>
  <si>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</si>
  <si>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</si>
  <si>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</si>
  <si>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</si>
  <si>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</si>
  <si>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</si>
  <si>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</si>
  <si>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</si>
  <si>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</si>
  <si>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</si>
  <si>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</si>
  <si>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</si>
  <si>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</si>
  <si>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</si>
  <si>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</si>
  <si>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</si>
  <si>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</si>
  <si>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</si>
  <si>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</si>
  <si>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</si>
  <si>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</si>
  <si>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</si>
  <si>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</si>
  <si>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</si>
  <si>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</si>
  <si>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</si>
  <si>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</si>
  <si>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</si>
  <si>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</si>
  <si>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</si>
  <si>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</si>
  <si>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</si>
  <si>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</si>
  <si>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</si>
  <si>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</si>
  <si>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</si>
  <si>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</si>
  <si>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</si>
  <si>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</si>
  <si>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</si>
  <si>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</si>
  <si>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</si>
  <si>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</si>
  <si>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</si>
  <si>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</si>
  <si>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</si>
  <si>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</si>
  <si>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</si>
  <si>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</si>
  <si>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</si>
  <si>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</si>
  <si>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</si>
  <si>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</si>
  <si>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</si>
  <si>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</si>
  <si>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</si>
  <si>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</si>
  <si>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</si>
  <si>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</si>
  <si>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</si>
  <si>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</si>
  <si>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</si>
  <si>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</si>
  <si>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</si>
  <si>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</si>
  <si>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</si>
  <si>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</si>
  <si>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</si>
  <si>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</si>
  <si>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</si>
  <si>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</si>
  <si>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</si>
  <si>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</si>
  <si>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</si>
  <si>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</si>
  <si>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</si>
  <si>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</si>
  <si>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</si>
  <si>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</si>
  <si>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</si>
  <si>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</si>
  <si>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</si>
  <si>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</si>
  <si>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</si>
  <si>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</si>
  <si>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</si>
  <si>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</si>
  <si>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</si>
  <si>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</si>
  <si>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</si>
  <si>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</si>
  <si>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</si>
  <si>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</si>
  <si>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</si>
  <si>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</si>
  <si>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</si>
  <si>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</si>
  <si>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</si>
  <si>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</si>
  <si>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</si>
  <si>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</si>
  <si>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</si>
  <si>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</si>
  <si>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</si>
  <si>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</si>
  <si>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</si>
  <si>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</si>
  <si>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</si>
  <si>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</si>
  <si>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</si>
  <si>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</si>
  <si>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</si>
  <si>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</si>
  <si>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</si>
  <si>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</si>
  <si>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</si>
  <si>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</si>
  <si>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</si>
  <si>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</si>
  <si>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</si>
  <si>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</si>
  <si>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</si>
  <si>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</si>
  <si>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</si>
  <si>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</si>
  <si>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</si>
  <si>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</si>
  <si>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</si>
  <si>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</si>
  <si>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</si>
  <si>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</si>
  <si>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</si>
  <si>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</si>
  <si>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</si>
  <si>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</si>
  <si>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</si>
  <si>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</si>
  <si>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</si>
  <si>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</si>
  <si>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</si>
  <si>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</si>
  <si>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</si>
  <si>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</si>
  <si>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</si>
  <si>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</si>
  <si>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</si>
  <si>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</si>
  <si>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</si>
  <si>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</si>
  <si>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</si>
  <si>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</si>
  <si>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</si>
  <si>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</si>
  <si>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</si>
  <si>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</si>
  <si>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</si>
  <si>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</si>
  <si>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</si>
  <si>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</si>
  <si>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</si>
  <si>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</si>
  <si>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</si>
  <si>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</si>
  <si>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</si>
  <si>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</si>
  <si>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</si>
  <si>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</si>
  <si>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</si>
  <si>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</si>
  <si>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</si>
  <si>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</si>
  <si>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</si>
  <si>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</si>
  <si>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</si>
  <si>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</si>
  <si>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</si>
  <si>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</si>
  <si>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</si>
  <si>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</si>
  <si>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</si>
  <si>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</si>
  <si>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</si>
  <si>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</si>
  <si>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</si>
  <si>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</si>
  <si>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</si>
  <si>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</si>
  <si>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</si>
  <si>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</si>
  <si>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</si>
  <si>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</si>
  <si>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</si>
  <si>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</si>
  <si>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</si>
  <si>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</si>
  <si>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</si>
  <si>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</si>
  <si>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</si>
  <si>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</si>
  <si>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</si>
  <si>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</si>
  <si>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</si>
  <si>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</si>
  <si>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</si>
  <si>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</si>
  <si>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</si>
  <si>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</si>
  <si>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</si>
  <si>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</si>
  <si>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</si>
  <si>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</si>
  <si>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</si>
  <si>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</si>
  <si>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</si>
  <si>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</si>
  <si>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</si>
  <si>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</si>
  <si>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</si>
  <si>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</si>
  <si>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</si>
  <si>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</si>
  <si>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</si>
  <si>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</si>
  <si>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</si>
  <si>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</si>
  <si>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</si>
  <si>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</si>
  <si>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</si>
  <si>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</si>
  <si>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</si>
  <si>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</si>
  <si>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</si>
  <si>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</si>
  <si>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</si>
  <si>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</si>
  <si>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</si>
  <si>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</si>
  <si>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</si>
  <si>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</si>
  <si>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</si>
  <si>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</si>
  <si>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</si>
  <si>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</si>
  <si>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</si>
  <si>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</si>
  <si>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</si>
  <si>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</si>
  <si>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</si>
  <si>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</si>
  <si>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</si>
  <si>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</si>
  <si>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</si>
  <si>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</si>
  <si>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</si>
  <si>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</si>
  <si>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</si>
  <si>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</si>
  <si>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</si>
  <si>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</si>
  <si>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</si>
  <si>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</si>
  <si>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</si>
  <si>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</si>
  <si>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</si>
  <si>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</si>
  <si>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</si>
  <si>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</si>
  <si>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</si>
  <si>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</si>
  <si>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</si>
  <si>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</si>
  <si>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</si>
  <si>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</si>
  <si>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</si>
  <si>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</si>
  <si>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</si>
  <si>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</si>
  <si>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</si>
  <si>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</si>
  <si>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</si>
  <si>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</si>
  <si>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</si>
  <si>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</si>
  <si>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</si>
  <si>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</si>
  <si>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</si>
  <si>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</si>
  <si>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</si>
  <si>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</si>
  <si>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</si>
  <si>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</si>
  <si>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</si>
  <si>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</si>
  <si>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</si>
  <si>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</si>
  <si>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</si>
  <si>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</si>
  <si>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</si>
  <si>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</si>
  <si>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</si>
  <si>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</si>
  <si>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</si>
  <si>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</si>
  <si>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</si>
  <si>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</si>
  <si>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</si>
  <si>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</si>
  <si>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</si>
  <si>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</si>
  <si>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</si>
  <si>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</si>
  <si>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</si>
  <si>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</si>
  <si>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</si>
  <si>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</si>
  <si>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</si>
  <si>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</si>
  <si>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</si>
  <si>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</si>
  <si>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</si>
  <si>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</si>
  <si>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</si>
  <si>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</si>
  <si>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</si>
  <si>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</si>
  <si>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</si>
  <si>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</si>
  <si>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</si>
  <si>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</si>
  <si>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</si>
  <si>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</si>
  <si>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</si>
  <si>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</si>
  <si>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</si>
  <si>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</si>
  <si>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</si>
  <si>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</si>
  <si>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</si>
  <si>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</si>
  <si>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</si>
  <si>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</si>
  <si>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</si>
  <si>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</si>
  <si>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</si>
  <si>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</si>
  <si>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</si>
  <si>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</si>
  <si>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</si>
  <si>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</si>
  <si>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</si>
  <si>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</si>
  <si>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</si>
  <si>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</si>
  <si>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</si>
  <si>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</si>
  <si>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</si>
  <si>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</si>
  <si>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</si>
  <si>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</si>
  <si>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</si>
  <si>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</si>
  <si>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</si>
  <si>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</si>
  <si>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</si>
  <si>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</si>
  <si>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</si>
  <si>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</si>
  <si>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</si>
  <si>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</si>
  <si>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</si>
  <si>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</si>
  <si>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</si>
  <si>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</si>
  <si>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</si>
  <si>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</si>
  <si>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</si>
  <si>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</si>
  <si>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</si>
  <si>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</si>
  <si>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</si>
  <si>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</si>
  <si>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</si>
  <si>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</si>
  <si>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</si>
  <si>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</si>
  <si>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</si>
  <si>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</si>
  <si>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</si>
  <si>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</si>
  <si>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</si>
  <si>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</si>
  <si>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</si>
  <si>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</si>
  <si>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</si>
  <si>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</si>
  <si>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</si>
  <si>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</si>
  <si>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</si>
  <si>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</si>
  <si>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</si>
  <si>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</si>
  <si>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</si>
  <si>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</si>
  <si>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</si>
  <si>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</si>
  <si>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</si>
  <si>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</si>
  <si>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</si>
  <si>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</si>
  <si>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</si>
  <si>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</si>
  <si>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</si>
  <si>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</si>
  <si>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</si>
  <si>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</si>
  <si>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</si>
  <si>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</si>
  <si>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</si>
  <si>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</si>
  <si>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</si>
  <si>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</si>
  <si>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</si>
  <si>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</si>
  <si>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</si>
  <si>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</si>
  <si>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</si>
  <si>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</si>
  <si>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</si>
  <si>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</si>
  <si>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</si>
  <si>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</si>
  <si>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</si>
  <si>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</si>
  <si>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</si>
  <si>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</si>
  <si>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</si>
  <si>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</si>
  <si>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</si>
  <si>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</si>
  <si>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</si>
  <si>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</si>
  <si>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</si>
  <si>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</si>
  <si>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</si>
  <si>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</si>
  <si>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</si>
  <si>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</si>
  <si>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</si>
  <si>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</si>
  <si>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</si>
  <si>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</si>
  <si>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</si>
  <si>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</si>
  <si>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</si>
  <si>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</si>
  <si>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</si>
  <si>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</si>
  <si>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</si>
  <si>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</si>
  <si>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</si>
  <si>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</si>
  <si>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</si>
  <si>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</si>
  <si>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</si>
  <si>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</si>
  <si>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</si>
  <si>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</si>
  <si>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</si>
  <si>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</si>
  <si>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</si>
  <si>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</si>
  <si>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</si>
  <si>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</si>
  <si>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</si>
  <si>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</si>
  <si>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</si>
  <si>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</si>
  <si>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</si>
  <si>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</si>
  <si>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</si>
  <si>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</si>
  <si>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</si>
  <si>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</si>
  <si>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</si>
  <si>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</si>
  <si>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</si>
  <si>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</si>
  <si>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</si>
  <si>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</si>
  <si>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</si>
  <si>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</si>
  <si>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</si>
  <si>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</si>
  <si>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</si>
  <si>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</si>
  <si>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</si>
  <si>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</si>
  <si>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</si>
  <si>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</si>
  <si>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</si>
  <si>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</si>
  <si>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</si>
  <si>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</si>
  <si>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</si>
  <si>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</si>
  <si>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</si>
  <si>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</si>
  <si>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</si>
  <si>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</si>
  <si>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</si>
  <si>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</si>
  <si>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</si>
  <si>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</si>
  <si>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</si>
  <si>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</si>
  <si>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</si>
  <si>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</si>
  <si>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</si>
  <si>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</si>
  <si>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</si>
  <si>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</si>
  <si>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</si>
  <si>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</si>
  <si>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</si>
  <si>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</si>
  <si>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</si>
  <si>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</si>
  <si>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</si>
  <si>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</si>
  <si>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</si>
  <si>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</si>
  <si>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</si>
  <si>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</si>
  <si>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</si>
  <si>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</si>
  <si>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</si>
  <si>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</si>
  <si>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</si>
  <si>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</si>
  <si>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</si>
  <si>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</si>
  <si>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</si>
  <si>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</si>
  <si>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</si>
  <si>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</si>
  <si>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</si>
  <si>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</si>
  <si>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</si>
  <si>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</si>
  <si>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</si>
  <si>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</si>
  <si>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</si>
  <si>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</si>
  <si>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</si>
  <si>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</si>
  <si>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</si>
  <si>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</si>
  <si>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</si>
  <si>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</si>
  <si>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</si>
  <si>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</si>
  <si>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</si>
  <si>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</si>
  <si>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</si>
  <si>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</si>
  <si>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</si>
  <si>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</si>
  <si>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</si>
  <si>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</si>
  <si>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</si>
  <si>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</si>
  <si>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</si>
  <si>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</si>
  <si>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</si>
  <si>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</si>
  <si>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</si>
  <si>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</si>
  <si>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</si>
  <si>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</si>
  <si>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</si>
  <si>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</si>
  <si>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</si>
  <si>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</si>
  <si>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</si>
  <si>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</si>
  <si>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</si>
  <si>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</si>
  <si>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</si>
  <si>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</si>
  <si>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</si>
  <si>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</si>
  <si>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</si>
  <si>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</si>
  <si>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</si>
  <si>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</si>
  <si>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</si>
  <si>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</si>
  <si>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</si>
  <si>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</si>
  <si>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</si>
  <si>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</si>
  <si>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</si>
  <si>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</si>
  <si>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</si>
  <si>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</si>
  <si>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</si>
  <si>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</si>
  <si>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</si>
  <si>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</si>
  <si>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</si>
  <si>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</si>
  <si>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</si>
  <si>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</si>
  <si>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</si>
  <si>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</si>
  <si>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</si>
  <si>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</si>
  <si>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</si>
  <si>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</si>
  <si>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</si>
  <si>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</si>
  <si>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</si>
  <si>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</si>
  <si>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</si>
  <si>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</si>
  <si>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</si>
  <si>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</si>
  <si>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</si>
  <si>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</si>
  <si>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</si>
  <si>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</si>
  <si>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</si>
  <si>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</si>
  <si>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</si>
  <si>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</si>
  <si>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</si>
  <si>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</si>
  <si>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</si>
  <si>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</si>
  <si>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</si>
  <si>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</si>
  <si>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</si>
  <si>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</si>
  <si>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</si>
  <si>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</si>
  <si>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</si>
  <si>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</si>
  <si>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</si>
  <si>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</si>
  <si>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</si>
  <si>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</si>
  <si>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</si>
  <si>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</si>
  <si>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</si>
  <si>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</si>
  <si>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</si>
  <si>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</si>
  <si>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</si>
  <si>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</si>
  <si>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</si>
  <si>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</si>
  <si>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</si>
  <si>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</si>
  <si>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</si>
  <si>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</si>
  <si>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</si>
  <si>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</si>
  <si>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</si>
  <si>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</si>
  <si>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</si>
  <si>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</si>
  <si>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</si>
  <si>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</si>
  <si>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</si>
  <si>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</si>
  <si>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</si>
  <si>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</si>
  <si>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</si>
  <si>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</si>
  <si>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</si>
  <si>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</si>
  <si>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</si>
  <si>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</si>
  <si>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</si>
  <si>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</si>
  <si>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</si>
  <si>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</si>
  <si>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</si>
  <si>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</si>
  <si>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</si>
  <si>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</si>
  <si>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</si>
  <si>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</si>
  <si>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</si>
  <si>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</si>
  <si>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</si>
  <si>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</si>
  <si>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</si>
  <si>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</si>
  <si>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</si>
  <si>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</si>
  <si>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</si>
  <si>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</si>
  <si>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</si>
  <si>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</si>
  <si>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</si>
  <si>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</si>
  <si>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</si>
  <si>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</si>
  <si>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</si>
  <si>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</si>
  <si>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</si>
  <si>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</si>
  <si>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</si>
  <si>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</si>
  <si>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</si>
  <si>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</si>
  <si>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</si>
  <si>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</si>
  <si>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</si>
  <si>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</si>
  <si>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</si>
  <si>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</si>
  <si>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</si>
  <si>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</si>
  <si>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</si>
  <si>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</si>
  <si>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</si>
  <si>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</si>
  <si>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</si>
  <si>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</si>
  <si>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</si>
  <si>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</si>
  <si>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</si>
  <si>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</si>
  <si>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</si>
  <si>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</si>
  <si>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</si>
  <si>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</si>
  <si>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</si>
  <si>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</si>
  <si>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</si>
  <si>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</si>
  <si>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</si>
  <si>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</si>
  <si>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</si>
  <si>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</si>
  <si>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</si>
  <si>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</si>
  <si>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</si>
  <si>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</si>
  <si>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</si>
  <si>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</si>
  <si>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</si>
  <si>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</si>
  <si>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</si>
  <si>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</si>
  <si>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</si>
  <si>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</si>
  <si>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</si>
  <si>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</si>
  <si>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</si>
  <si>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</si>
  <si>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</si>
  <si>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</si>
  <si>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</si>
  <si>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</si>
  <si>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</si>
  <si>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</si>
  <si>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</si>
  <si>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</si>
  <si>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</si>
  <si>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</si>
  <si>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</si>
  <si>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</si>
  <si>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</si>
  <si>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</si>
  <si>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</si>
  <si>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</si>
  <si>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</si>
  <si>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</si>
  <si>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</si>
  <si>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</si>
  <si>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</si>
  <si>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</si>
  <si>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</si>
  <si>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</si>
  <si>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</si>
  <si>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</si>
  <si>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</si>
  <si>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</si>
  <si>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</si>
  <si>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</si>
  <si>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</si>
  <si>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</si>
  <si>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</si>
  <si>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</si>
  <si>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</si>
  <si>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</si>
  <si>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</si>
  <si>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</si>
  <si>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</si>
  <si>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</si>
  <si>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</si>
  <si>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</si>
  <si>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</si>
  <si>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</si>
  <si>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</si>
  <si>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</si>
  <si>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</si>
  <si>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</si>
  <si>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</si>
  <si>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</si>
  <si>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</si>
  <si>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</si>
  <si>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</si>
  <si>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</si>
  <si>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</si>
  <si>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</si>
  <si>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</si>
  <si>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</si>
  <si>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</si>
  <si>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</si>
  <si>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</si>
  <si>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</si>
  <si>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</si>
  <si>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</si>
  <si>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</si>
  <si>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</si>
  <si>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</si>
  <si>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</si>
  <si>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</si>
  <si>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</si>
  <si>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</si>
  <si>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</si>
  <si>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</si>
  <si>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</si>
  <si>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</si>
  <si>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</si>
  <si>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</si>
  <si>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</si>
  <si>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</si>
  <si>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</si>
  <si>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</si>
  <si>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</si>
  <si>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</si>
  <si>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</si>
  <si>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</si>
  <si>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</si>
  <si>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</si>
  <si>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</si>
  <si>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</si>
  <si>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</si>
  <si>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</si>
  <si>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</si>
  <si>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</si>
  <si>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</si>
  <si>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</si>
  <si>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</si>
  <si>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</si>
  <si>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</si>
  <si>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</si>
  <si>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</si>
  <si>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</si>
  <si>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</si>
  <si>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</si>
  <si>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</si>
  <si>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</si>
  <si>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</si>
  <si>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</si>
  <si>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</si>
  <si>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</si>
  <si>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</si>
  <si>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</si>
  <si>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</si>
  <si>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</si>
  <si>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</si>
  <si>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</si>
  <si>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</si>
  <si>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</si>
  <si>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</si>
  <si>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</si>
  <si>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</si>
  <si>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</si>
  <si>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</si>
  <si>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</si>
  <si>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</si>
  <si>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</si>
  <si>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</si>
  <si>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</si>
  <si>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</si>
  <si>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</si>
  <si>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</si>
  <si>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</si>
  <si>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</si>
  <si>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</si>
  <si>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</si>
  <si>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</si>
  <si>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</si>
  <si>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</si>
  <si>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</si>
  <si>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</si>
  <si>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</si>
  <si>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</si>
  <si>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</si>
  <si>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</si>
  <si>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</si>
  <si>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</si>
  <si>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</si>
  <si>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</si>
  <si>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</si>
  <si>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</si>
  <si>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</si>
  <si>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</si>
  <si>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</si>
  <si>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</si>
  <si>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</si>
  <si>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</si>
  <si>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</si>
  <si>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</si>
  <si>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</si>
  <si>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</si>
  <si>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</si>
  <si>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</si>
  <si>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</si>
  <si>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</si>
  <si>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</si>
  <si>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</si>
  <si>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</si>
  <si>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</si>
  <si>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</si>
  <si>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</si>
  <si>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</si>
  <si>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</si>
  <si>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</si>
  <si>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</si>
  <si>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</si>
  <si>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</si>
  <si>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</si>
  <si>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</si>
  <si>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</si>
  <si>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</si>
  <si>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</si>
  <si>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</si>
  <si>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</si>
  <si>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</si>
  <si>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</si>
  <si>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</si>
  <si>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</si>
  <si>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</si>
  <si>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</si>
  <si>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</si>
  <si>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</si>
  <si>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</si>
  <si>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</si>
  <si>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</si>
  <si>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</si>
  <si>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</si>
  <si>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</si>
  <si>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</si>
  <si>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</si>
  <si>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</si>
  <si>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</si>
  <si>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</si>
  <si>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</si>
  <si>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</si>
  <si>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</si>
  <si>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</si>
  <si>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</si>
  <si>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</si>
  <si>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</si>
  <si>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</si>
  <si>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</si>
  <si>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</si>
  <si>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</si>
  <si>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</si>
  <si>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</si>
  <si>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</si>
  <si>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</si>
  <si>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</si>
  <si>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</si>
  <si>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</si>
  <si>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</si>
  <si>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</si>
  <si>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</si>
  <si>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</si>
  <si>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</si>
  <si>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</si>
  <si>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</si>
  <si>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</si>
  <si>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</si>
  <si>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</si>
  <si>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</si>
  <si>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</si>
  <si>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</si>
  <si>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</si>
  <si>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</si>
  <si>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</si>
  <si>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</si>
  <si>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</si>
  <si>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</si>
  <si>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</si>
  <si>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</si>
  <si>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</si>
  <si>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</si>
  <si>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</si>
  <si>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</si>
  <si>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</si>
  <si>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</si>
  <si>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</si>
  <si>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</si>
  <si>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</si>
  <si>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</si>
  <si>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</si>
  <si>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</si>
  <si>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</si>
  <si>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</si>
  <si>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</si>
  <si>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</si>
  <si>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</si>
  <si>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</si>
  <si>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</si>
  <si>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</si>
  <si>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</si>
  <si>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</si>
  <si>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</si>
  <si>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</si>
  <si>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</si>
  <si>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</si>
  <si>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</si>
  <si>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</si>
  <si>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</si>
  <si>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</si>
  <si>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</si>
  <si>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</si>
  <si>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</si>
  <si>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</si>
  <si>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</si>
  <si>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</si>
  <si>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</si>
  <si>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</si>
  <si>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</si>
  <si>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</si>
  <si>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</si>
  <si>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</si>
  <si>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</si>
  <si>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</si>
  <si>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</si>
  <si>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</si>
  <si>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</si>
  <si>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</si>
  <si>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</si>
  <si>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</si>
  <si>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</si>
  <si>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</si>
  <si>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</si>
  <si>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</si>
  <si>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</si>
  <si>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</si>
  <si>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</si>
  <si>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</si>
  <si>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</si>
  <si>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</si>
  <si>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</si>
  <si>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</si>
  <si>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</si>
  <si>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</si>
  <si>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</si>
  <si>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</si>
  <si>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</si>
  <si>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</si>
  <si>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</si>
  <si>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</si>
  <si>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</si>
  <si>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</si>
  <si>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</si>
  <si>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</si>
  <si>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</si>
  <si>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</si>
  <si>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</si>
  <si>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</si>
  <si>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</si>
  <si>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</si>
  <si>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</si>
  <si>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</si>
  <si>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</si>
  <si>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</si>
  <si>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</si>
  <si>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</si>
  <si>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</si>
  <si>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</si>
  <si>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</si>
  <si>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</si>
  <si>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</si>
  <si>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</si>
  <si>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</si>
  <si>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</si>
  <si>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</si>
  <si>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</si>
  <si>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</si>
  <si>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</si>
  <si>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</si>
  <si>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</si>
  <si>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</si>
  <si>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</si>
  <si>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</si>
  <si>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</si>
  <si>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</si>
  <si>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</si>
  <si>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</si>
  <si>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</si>
  <si>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</si>
  <si>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</si>
  <si>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</si>
  <si>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</si>
  <si>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</si>
  <si>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</si>
  <si>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</si>
  <si>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</si>
  <si>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</si>
  <si>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</si>
  <si>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</si>
  <si>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</si>
  <si>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</si>
  <si>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</si>
  <si>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</si>
  <si>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</si>
  <si>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</si>
  <si>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</si>
  <si>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</si>
  <si>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</si>
  <si>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</si>
  <si>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</si>
  <si>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</si>
  <si>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</si>
  <si>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</si>
  <si>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</si>
  <si>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</si>
  <si>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</si>
  <si>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</si>
  <si>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</si>
  <si>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</si>
  <si>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</si>
  <si>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</si>
  <si>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</si>
  <si>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</si>
  <si>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</si>
  <si>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</si>
  <si>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</si>
  <si>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</si>
  <si>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</si>
  <si>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</si>
  <si>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</si>
  <si>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</si>
  <si>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</si>
  <si>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</si>
  <si>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</si>
  <si>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</si>
  <si>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</si>
  <si>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</si>
  <si>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</si>
  <si>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</si>
  <si>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</si>
  <si>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</si>
  <si>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</si>
  <si>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</si>
  <si>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</si>
  <si>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</si>
  <si>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</si>
  <si>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</si>
  <si>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</si>
  <si>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</si>
  <si>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</si>
  <si>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</si>
  <si>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</si>
  <si>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</si>
  <si>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</si>
  <si>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</si>
  <si>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</si>
  <si>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</si>
  <si>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</si>
  <si>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</si>
  <si>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</si>
  <si>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</si>
  <si>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</si>
  <si>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</si>
  <si>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</si>
  <si>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</si>
  <si>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</si>
  <si>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</si>
  <si>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</si>
  <si>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</si>
  <si>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</si>
  <si>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</si>
  <si>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</si>
  <si>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</si>
  <si>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</si>
  <si>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</si>
  <si>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</si>
  <si>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</si>
  <si>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</si>
  <si>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</si>
  <si>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</si>
  <si>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</si>
  <si>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</si>
  <si>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</si>
  <si>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</si>
  <si>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</si>
  <si>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</si>
  <si>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</si>
  <si>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</si>
  <si>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</si>
  <si>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</si>
  <si>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</si>
  <si>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</si>
  <si>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</si>
  <si>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</si>
  <si>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</si>
  <si>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</si>
  <si>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</si>
  <si>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</si>
  <si>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</si>
  <si>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</si>
  <si>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</si>
  <si>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</si>
  <si>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</si>
  <si>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</si>
  <si>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</si>
  <si>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</si>
  <si>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</si>
  <si>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</si>
  <si>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</si>
  <si>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</si>
  <si>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</si>
  <si>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</si>
  <si>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</si>
  <si>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</si>
  <si>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</si>
  <si>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</si>
  <si>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</si>
  <si>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</si>
  <si>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</si>
  <si>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</si>
  <si>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</si>
  <si>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</si>
  <si>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</si>
  <si>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</si>
  <si>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</si>
  <si>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</si>
  <si>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</si>
  <si>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</si>
  <si>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</si>
  <si>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</si>
  <si>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</si>
  <si>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</si>
  <si>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</si>
  <si>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</si>
  <si>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</si>
  <si>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</si>
  <si>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</si>
  <si>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</si>
  <si>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</si>
  <si>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</si>
  <si>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</si>
  <si>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</si>
  <si>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</si>
  <si>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</si>
  <si>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</si>
  <si>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</si>
  <si>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</si>
  <si>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</si>
  <si>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</si>
  <si>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</si>
  <si>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</si>
  <si>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</si>
  <si>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</si>
  <si>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</si>
  <si>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</si>
  <si>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</si>
  <si>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</si>
  <si>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</si>
  <si>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</si>
  <si>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</si>
  <si>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</si>
  <si>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</si>
  <si>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</si>
  <si>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</si>
  <si>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</si>
  <si>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</si>
  <si>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</si>
  <si>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</si>
  <si>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</si>
  <si>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</si>
  <si>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</si>
  <si>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</si>
  <si>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</si>
  <si>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</si>
  <si>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</si>
  <si>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</si>
  <si>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</si>
  <si>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</si>
  <si>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</si>
  <si>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</si>
  <si>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</si>
  <si>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</si>
  <si>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</si>
  <si>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</si>
  <si>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</si>
  <si>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</si>
  <si>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</si>
  <si>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</si>
  <si>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</si>
  <si>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</si>
  <si>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</si>
  <si>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</si>
  <si>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</si>
  <si>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</si>
  <si>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</si>
  <si>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</si>
  <si>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</si>
  <si>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</si>
  <si>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</si>
  <si>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</si>
  <si>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</si>
  <si>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</si>
  <si>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</si>
  <si>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</si>
  <si>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</si>
  <si>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</si>
  <si>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</si>
  <si>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</si>
  <si>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</si>
  <si>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</si>
  <si>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</si>
  <si>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</si>
  <si>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</si>
  <si>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</si>
  <si>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</si>
  <si>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</si>
  <si>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</si>
  <si>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</si>
  <si>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</si>
  <si>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</si>
  <si>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</si>
  <si>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</si>
  <si>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</si>
  <si>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</si>
  <si>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</si>
  <si>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</si>
  <si>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</si>
  <si>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</si>
  <si>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</si>
  <si>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</si>
  <si>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</si>
  <si>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</si>
  <si>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</si>
  <si>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</si>
  <si>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</si>
  <si>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</si>
  <si>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</si>
  <si>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</si>
  <si>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</si>
  <si>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</si>
  <si>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</si>
  <si>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</si>
  <si>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</si>
  <si>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</si>
  <si>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</si>
  <si>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</si>
  <si>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</si>
  <si>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</si>
  <si>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</si>
  <si>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</si>
  <si>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</si>
  <si>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</si>
  <si>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</si>
  <si>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</si>
  <si>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</si>
  <si>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</si>
  <si>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</si>
  <si>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</si>
  <si>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</si>
  <si>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</si>
  <si>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</si>
  <si>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</si>
  <si>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</si>
  <si>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</si>
  <si>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</si>
  <si>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</si>
  <si>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</si>
  <si>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</si>
  <si>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</si>
  <si>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</si>
  <si>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</si>
  <si>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</si>
  <si>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</si>
  <si>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</si>
  <si>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</si>
  <si>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</si>
  <si>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</si>
  <si>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</si>
  <si>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</si>
  <si>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</si>
  <si>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</si>
  <si>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</si>
  <si>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</si>
  <si>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</si>
  <si>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</si>
  <si>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</si>
  <si>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</si>
  <si>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</si>
  <si>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</si>
  <si>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</si>
  <si>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</si>
  <si>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</si>
  <si>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</si>
  <si>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</si>
  <si>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</si>
  <si>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</si>
  <si>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</si>
  <si>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</si>
  <si>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</si>
  <si>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</si>
  <si>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</si>
  <si>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</si>
  <si>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</si>
  <si>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</si>
  <si>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</si>
  <si>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</si>
  <si>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</si>
  <si>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</si>
  <si>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</si>
  <si>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</si>
  <si>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</si>
  <si>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</si>
  <si>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</si>
  <si>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</si>
  <si>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</si>
  <si>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</si>
  <si>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</si>
  <si>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</si>
  <si>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</si>
  <si>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</si>
  <si>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</si>
  <si>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</si>
  <si>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</si>
  <si>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</si>
  <si>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</si>
  <si>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</si>
  <si>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</si>
  <si>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</si>
  <si>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</si>
  <si>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</si>
  <si>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</si>
  <si>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</si>
  <si>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</si>
  <si>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</si>
  <si>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</si>
  <si>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</si>
  <si>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</si>
  <si>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</si>
  <si>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</si>
  <si>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</si>
  <si>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</si>
  <si>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</si>
  <si>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</si>
  <si>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</si>
  <si>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</si>
  <si>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</si>
  <si>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</si>
  <si>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</si>
  <si>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</si>
  <si>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</si>
  <si>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</si>
  <si>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</si>
  <si>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</si>
  <si>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</si>
  <si>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</si>
  <si>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</si>
  <si>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</si>
  <si>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</si>
  <si>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</si>
  <si>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</si>
  <si>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</si>
  <si>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</si>
  <si>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</si>
  <si>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</si>
  <si>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</si>
  <si>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</si>
  <si>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</si>
  <si>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</si>
  <si>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</si>
  <si>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</si>
  <si>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</si>
  <si>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</si>
  <si>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</si>
  <si>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</si>
  <si>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</si>
  <si>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</si>
  <si>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</si>
  <si>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</si>
  <si>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</si>
  <si>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</si>
  <si>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</si>
  <si>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</si>
  <si>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</si>
  <si>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</si>
  <si>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</si>
  <si>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</si>
  <si>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</si>
  <si>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</si>
  <si>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</si>
  <si>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</si>
  <si>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</si>
  <si>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</si>
  <si>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</si>
  <si>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</si>
  <si>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</si>
  <si>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</si>
  <si>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</si>
  <si>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</si>
  <si>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</si>
  <si>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</si>
  <si>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</si>
  <si>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</si>
  <si>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</si>
  <si>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</si>
  <si>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</si>
  <si>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</si>
  <si>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</si>
  <si>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</si>
  <si>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</si>
  <si>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</si>
  <si>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</si>
  <si>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</si>
  <si>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</si>
  <si>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</si>
  <si>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</si>
  <si>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</si>
  <si>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</si>
  <si>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</si>
  <si>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</si>
  <si>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</si>
  <si>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</si>
  <si>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</si>
  <si>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</si>
  <si>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</si>
  <si>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</si>
  <si>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</si>
  <si>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</si>
  <si>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</si>
  <si>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</si>
  <si>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</si>
  <si>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</si>
  <si>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</si>
  <si>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</si>
  <si>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</si>
  <si>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</si>
  <si>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</si>
  <si>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</si>
  <si>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</si>
  <si>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</si>
  <si>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</si>
  <si>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</si>
  <si>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</si>
  <si>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</si>
  <si>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</si>
  <si>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</si>
  <si>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</si>
  <si>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</si>
  <si>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</si>
  <si>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</si>
  <si>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</si>
  <si>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</si>
  <si>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</si>
  <si>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</si>
  <si>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</si>
  <si>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</si>
  <si>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</si>
  <si>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</si>
  <si>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</si>
  <si>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</si>
  <si>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</si>
  <si>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</si>
  <si>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</si>
  <si>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</si>
  <si>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</si>
  <si>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</si>
  <si>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</si>
  <si>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</si>
  <si>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</si>
  <si>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</si>
  <si>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</si>
  <si>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</si>
  <si>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</si>
  <si>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</si>
  <si>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</si>
  <si>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</si>
  <si>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</si>
  <si>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</si>
  <si>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</si>
  <si>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</si>
  <si>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</si>
  <si>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</si>
  <si>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</si>
  <si>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</si>
  <si>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</si>
  <si>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</si>
  <si>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</si>
  <si>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</si>
  <si>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</si>
  <si>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</si>
  <si>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</si>
  <si>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</si>
  <si>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</si>
  <si>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</si>
  <si>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</si>
  <si>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</si>
  <si>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</si>
  <si>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</si>
  <si>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</si>
  <si>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</si>
  <si>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</si>
  <si>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</si>
  <si>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</si>
  <si>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</si>
  <si>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</si>
  <si>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</si>
  <si>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</si>
  <si>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</si>
  <si>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</si>
  <si>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</si>
  <si>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</si>
  <si>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</si>
  <si>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</si>
  <si>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</si>
  <si>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</si>
  <si>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</si>
  <si>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</si>
  <si>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</si>
  <si>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</si>
  <si>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</si>
  <si>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</si>
  <si>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</si>
  <si>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</si>
  <si>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</si>
  <si>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</si>
  <si>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</si>
  <si>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</si>
  <si>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</si>
  <si>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</si>
  <si>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</si>
  <si>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</si>
  <si>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</si>
  <si>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</si>
  <si>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</si>
  <si>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</si>
  <si>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</si>
  <si>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</si>
  <si>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</si>
  <si>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</si>
  <si>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</si>
  <si>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</si>
  <si>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</si>
  <si>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</si>
  <si>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</si>
  <si>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</si>
  <si>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</si>
  <si>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</si>
  <si>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</si>
  <si>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</si>
  <si>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</si>
  <si>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</si>
  <si>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</si>
  <si>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</si>
  <si>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</si>
  <si>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</si>
  <si>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</si>
  <si>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</si>
  <si>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</si>
  <si>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</si>
  <si>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</si>
  <si>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</si>
  <si>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</si>
  <si>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</si>
  <si>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</si>
  <si>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</si>
  <si>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</si>
  <si>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</si>
  <si>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</si>
  <si>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</si>
  <si>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</si>
  <si>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</si>
  <si>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</si>
  <si>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</si>
  <si>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</si>
  <si>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</si>
  <si>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</si>
  <si>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</si>
  <si>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</si>
  <si>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</si>
  <si>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</si>
  <si>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</si>
  <si>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</si>
  <si>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</si>
  <si>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</si>
  <si>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</si>
  <si>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</si>
  <si>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</si>
  <si>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</si>
  <si>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</si>
  <si>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</si>
  <si>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</si>
  <si>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</si>
  <si>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</si>
  <si>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</si>
  <si>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</si>
  <si>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</si>
  <si>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</si>
  <si>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</si>
  <si>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</si>
  <si>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</si>
  <si>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</si>
  <si>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</si>
  <si>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</si>
  <si>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</si>
  <si>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</si>
  <si>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</si>
  <si>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</si>
  <si>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</si>
  <si>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</si>
  <si>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</si>
  <si>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</si>
  <si>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</si>
  <si>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</si>
  <si>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</si>
  <si>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</si>
  <si>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</si>
  <si>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</si>
  <si>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</si>
  <si>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</si>
  <si>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</si>
  <si>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</si>
  <si>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</si>
  <si>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</si>
  <si>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</si>
  <si>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</si>
  <si>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</si>
  <si>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</si>
  <si>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</si>
  <si>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</si>
  <si>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</si>
  <si>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</si>
  <si>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</si>
  <si>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</si>
  <si>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</si>
  <si>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</si>
  <si>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</si>
  <si>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</si>
  <si>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</si>
  <si>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</si>
  <si>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</si>
  <si>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</si>
  <si>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</si>
  <si>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</si>
  <si>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</si>
  <si>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</si>
  <si>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</si>
  <si>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</si>
  <si>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</si>
  <si>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</si>
  <si>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</si>
  <si>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</si>
  <si>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</si>
  <si>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</si>
  <si>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</si>
  <si>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</si>
  <si>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</si>
  <si>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</si>
  <si>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</si>
  <si>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</si>
  <si>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</si>
  <si>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</si>
  <si>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</si>
  <si>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</si>
  <si>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</si>
  <si>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</si>
  <si>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</si>
  <si>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</si>
  <si>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</si>
  <si>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</si>
  <si>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</si>
  <si>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</si>
  <si>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</si>
  <si>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</si>
  <si>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</si>
  <si>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</si>
  <si>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</si>
  <si>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</si>
  <si>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</si>
  <si>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</si>
  <si>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</si>
  <si>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</si>
  <si>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</si>
  <si>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</si>
  <si>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</si>
  <si>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</si>
  <si>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</si>
  <si>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</si>
  <si>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</si>
  <si>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</si>
  <si>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</si>
  <si>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</si>
  <si>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</si>
  <si>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</si>
  <si>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</si>
  <si>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</si>
  <si>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</si>
  <si>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</si>
  <si>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</si>
  <si>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</si>
  <si>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</si>
  <si>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</si>
  <si>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</si>
  <si>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</si>
  <si>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</si>
  <si>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</si>
  <si>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</si>
  <si>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</si>
  <si>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</si>
  <si>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</si>
  <si>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</si>
  <si>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</si>
  <si>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</si>
  <si>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</si>
  <si>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</si>
  <si>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</si>
  <si>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</si>
  <si>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</si>
  <si>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</si>
  <si>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</si>
  <si>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</si>
  <si>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</si>
  <si>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</si>
  <si>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</si>
  <si>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</si>
  <si>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</si>
  <si>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</si>
  <si>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</si>
  <si>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</si>
  <si>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</si>
  <si>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</si>
  <si>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</si>
  <si>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</si>
  <si>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</si>
  <si>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</si>
  <si>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</si>
  <si>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</si>
  <si>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</si>
  <si>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</si>
  <si>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</si>
  <si>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</si>
  <si>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</si>
  <si>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</si>
  <si>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</si>
  <si>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</si>
  <si>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</si>
  <si>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</si>
  <si>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</si>
  <si>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</si>
  <si>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</si>
  <si>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</si>
  <si>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</si>
  <si>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</si>
  <si>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</si>
  <si>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</si>
  <si>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</si>
  <si>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</si>
  <si>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</si>
  <si>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</si>
  <si>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</si>
  <si>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</si>
  <si>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</si>
  <si>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</si>
  <si>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</si>
  <si>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</si>
  <si>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</si>
  <si>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</si>
  <si>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</si>
  <si>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</si>
  <si>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</si>
  <si>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</si>
  <si>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</si>
  <si>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</si>
  <si>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</si>
  <si>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</si>
  <si>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</si>
  <si>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</si>
  <si>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</si>
  <si>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</si>
  <si>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</si>
  <si>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</si>
  <si>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</si>
  <si>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</si>
  <si>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</si>
  <si>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</si>
  <si>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</si>
  <si>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</si>
  <si>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</si>
  <si>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</si>
  <si>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</si>
  <si>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</si>
  <si>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</si>
  <si>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</si>
  <si>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</si>
  <si>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</si>
  <si>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</si>
  <si>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</si>
  <si>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</si>
  <si>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</si>
  <si>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</si>
  <si>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</si>
  <si>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</si>
  <si>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</si>
  <si>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</si>
  <si>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</si>
  <si>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</si>
  <si>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</si>
  <si>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</si>
  <si>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</si>
  <si>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</si>
  <si>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</si>
  <si>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</si>
  <si>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</si>
  <si>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</si>
  <si>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</si>
  <si>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</si>
  <si>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</si>
  <si>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</si>
  <si>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</si>
  <si>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</si>
  <si>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</si>
  <si>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</si>
  <si>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</si>
  <si>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</si>
  <si>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</si>
  <si>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</si>
  <si>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</si>
  <si>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</si>
  <si>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</si>
  <si>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</si>
  <si>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</si>
  <si>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</si>
  <si>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</si>
  <si>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</si>
  <si>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</si>
  <si>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</si>
  <si>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</si>
  <si>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</si>
  <si>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</si>
  <si>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</si>
  <si>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</si>
  <si>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</si>
  <si>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</si>
  <si>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</si>
  <si>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</si>
  <si>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</si>
  <si>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</si>
  <si>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</si>
  <si>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</si>
  <si>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</si>
  <si>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</si>
  <si>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</si>
  <si>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</si>
  <si>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</si>
  <si>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</si>
  <si>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</si>
  <si>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</si>
  <si>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</si>
  <si>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</si>
  <si>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</si>
  <si>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</si>
  <si>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</si>
  <si>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</si>
  <si>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</si>
  <si>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</si>
  <si>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</si>
  <si>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</si>
  <si>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</si>
  <si>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</si>
  <si>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</si>
  <si>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</si>
  <si>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</si>
  <si>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</si>
  <si>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</si>
  <si>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</si>
  <si>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</si>
  <si>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</si>
  <si>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</si>
  <si>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</si>
  <si>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</si>
  <si>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</si>
  <si>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</si>
  <si>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</si>
  <si>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</si>
  <si>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</si>
  <si>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</si>
  <si>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</si>
  <si>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</si>
  <si>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</si>
  <si>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</si>
  <si>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</si>
  <si>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</si>
  <si>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</si>
  <si>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</si>
  <si>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</si>
  <si>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</si>
  <si>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</si>
  <si>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</si>
  <si>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</si>
  <si>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</si>
  <si>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</si>
  <si>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</si>
  <si>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</si>
  <si>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</si>
  <si>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</si>
  <si>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</si>
  <si>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</si>
  <si>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</si>
  <si>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</si>
  <si>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</si>
  <si>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</si>
  <si>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</si>
  <si>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</si>
  <si>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</si>
  <si>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</si>
  <si>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</si>
  <si>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</si>
  <si>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</si>
  <si>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</si>
  <si>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</si>
  <si>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</si>
  <si>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</si>
  <si>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</si>
  <si>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</si>
  <si>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</si>
  <si>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</si>
  <si>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</si>
  <si>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</si>
  <si>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</si>
  <si>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</si>
  <si>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</si>
  <si>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</si>
  <si>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</si>
  <si>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</si>
  <si>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</si>
  <si>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</si>
  <si>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</si>
  <si>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</si>
  <si>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</si>
  <si>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</si>
  <si>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</si>
  <si>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</si>
  <si>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</si>
  <si>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</si>
  <si>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</si>
  <si>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</si>
  <si>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</si>
  <si>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</si>
  <si>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</si>
  <si>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</si>
  <si>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</si>
  <si>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</si>
  <si>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</si>
  <si>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</si>
  <si>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</si>
  <si>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</si>
  <si>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</si>
  <si>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</si>
  <si>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</si>
  <si>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</si>
  <si>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</si>
  <si>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</si>
  <si>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</si>
  <si>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</si>
  <si>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</si>
  <si>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</si>
  <si>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</si>
  <si>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</si>
  <si>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</si>
  <si>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</si>
  <si>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</si>
  <si>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</si>
  <si>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</si>
  <si>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</si>
  <si>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</si>
  <si>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</si>
  <si>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</si>
  <si>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</si>
  <si>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</si>
  <si>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</si>
  <si>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</si>
  <si>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</si>
  <si>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</si>
  <si>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</si>
  <si>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</si>
  <si>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</si>
  <si>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</si>
  <si>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</si>
  <si>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</si>
  <si>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</si>
  <si>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</si>
  <si>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</si>
  <si>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</si>
  <si>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</si>
  <si>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</si>
  <si>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</si>
  <si>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</si>
  <si>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</si>
  <si>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</si>
  <si>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</si>
  <si>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</si>
  <si>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</si>
  <si>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</si>
  <si>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</si>
  <si>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</si>
  <si>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</si>
  <si>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</si>
  <si>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</si>
  <si>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</si>
  <si>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</si>
  <si>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</si>
  <si>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</si>
  <si>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</si>
  <si>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</si>
  <si>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</si>
  <si>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</si>
  <si>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</si>
  <si>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</si>
  <si>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</si>
  <si>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</si>
  <si>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</si>
  <si>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</si>
  <si>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</si>
  <si>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</si>
  <si>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</si>
  <si>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</si>
  <si>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</si>
  <si>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</si>
  <si>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</si>
  <si>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</si>
  <si>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</si>
  <si>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</si>
  <si>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</si>
  <si>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</si>
  <si>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</si>
  <si>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</si>
  <si>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</si>
  <si>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</si>
  <si>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</si>
  <si>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</si>
  <si>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</si>
  <si>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</si>
  <si>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</si>
  <si>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</si>
  <si>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</si>
  <si>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</si>
  <si>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</si>
  <si>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</si>
  <si>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</si>
  <si>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</si>
  <si>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</si>
  <si>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</si>
  <si>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</si>
  <si>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</si>
  <si>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</si>
  <si>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</si>
  <si>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</si>
  <si>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</si>
  <si>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</si>
  <si>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</si>
  <si>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</si>
  <si>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</si>
  <si>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</si>
  <si>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</si>
  <si>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</si>
  <si>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</si>
  <si>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</si>
  <si>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</si>
  <si>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</si>
  <si>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</si>
  <si>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</si>
  <si>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</si>
  <si>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</si>
  <si>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</si>
  <si>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</si>
  <si>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</si>
  <si>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</si>
  <si>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</si>
  <si>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</si>
  <si>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</si>
  <si>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</si>
  <si>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</si>
  <si>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</si>
  <si>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</si>
  <si>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</si>
  <si>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</si>
  <si>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</si>
  <si>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</si>
  <si>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</si>
  <si>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</si>
  <si>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</si>
  <si>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</si>
  <si>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</si>
  <si>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</si>
  <si>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</si>
  <si>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</si>
  <si>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</si>
  <si>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</si>
  <si>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</si>
  <si>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</si>
  <si>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</si>
  <si>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</si>
  <si>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</si>
  <si>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</si>
  <si>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</si>
  <si>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</si>
  <si>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</si>
  <si>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</si>
  <si>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</si>
  <si>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</si>
  <si>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</si>
  <si>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</si>
  <si>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</si>
  <si>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</si>
  <si>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</si>
  <si>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</si>
  <si>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</si>
  <si>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</si>
  <si>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</si>
  <si>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</si>
  <si>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</si>
  <si>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</si>
  <si>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</si>
  <si>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</si>
  <si>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</si>
  <si>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</si>
  <si>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</si>
  <si>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</si>
  <si>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</si>
  <si>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</si>
  <si>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</si>
  <si>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</si>
  <si>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</si>
  <si>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</si>
  <si>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</si>
  <si>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</si>
  <si>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</si>
  <si>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</si>
  <si>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</si>
  <si>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</si>
  <si>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</si>
  <si>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</si>
  <si>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</si>
  <si>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</si>
  <si>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</si>
  <si>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</si>
  <si>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</si>
  <si>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</si>
  <si>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</si>
  <si>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</si>
  <si>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</si>
  <si>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</si>
  <si>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</si>
  <si>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</si>
  <si>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</si>
  <si>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</si>
  <si>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</si>
  <si>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</si>
  <si>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</si>
  <si>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</si>
  <si>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</si>
  <si>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</si>
  <si>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</si>
  <si>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</si>
  <si>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</si>
  <si>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</si>
  <si>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</si>
  <si>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</si>
  <si>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</si>
  <si>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</si>
  <si>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</si>
  <si>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</si>
  <si>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</si>
  <si>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</si>
  <si>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</si>
  <si>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</si>
  <si>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</si>
  <si>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</si>
  <si>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</si>
  <si>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</si>
  <si>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</si>
  <si>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</si>
  <si>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</si>
  <si>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</si>
  <si>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</si>
  <si>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</si>
  <si>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</si>
  <si>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</si>
  <si>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</si>
  <si>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</si>
  <si>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</si>
  <si>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</si>
  <si>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</si>
  <si>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</si>
  <si>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</si>
  <si>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</si>
  <si>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</si>
  <si>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</si>
  <si>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</si>
  <si>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</si>
  <si>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</si>
  <si>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</si>
  <si>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</si>
  <si>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</si>
  <si>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</si>
  <si>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</si>
  <si>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</si>
  <si>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</si>
  <si>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</si>
  <si>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</si>
  <si>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</si>
  <si>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</si>
  <si>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</si>
  <si>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</si>
  <si>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</si>
  <si>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</si>
  <si>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</si>
  <si>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</si>
  <si>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</si>
  <si>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</si>
  <si>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</si>
  <si>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</si>
  <si>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</si>
  <si>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</si>
  <si>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</si>
  <si>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</si>
  <si>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</si>
  <si>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</si>
  <si>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</si>
  <si>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</si>
  <si>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</si>
  <si>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</si>
  <si>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</si>
  <si>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</si>
  <si>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</si>
  <si>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</si>
  <si>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</si>
  <si>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</si>
  <si>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</si>
  <si>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</si>
  <si>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</si>
  <si>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</si>
  <si>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</si>
  <si>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</si>
  <si>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</si>
  <si>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</si>
  <si>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</si>
  <si>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</si>
  <si>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</si>
  <si>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</si>
  <si>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</si>
  <si>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</si>
  <si>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</si>
  <si>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</si>
  <si>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</si>
  <si>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</si>
  <si>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</si>
  <si>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</si>
  <si>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</si>
  <si>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</si>
  <si>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</si>
  <si>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</si>
  <si>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</si>
  <si>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</si>
  <si>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</si>
  <si>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</si>
  <si>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</si>
  <si>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</si>
  <si>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</si>
  <si>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</si>
  <si>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</si>
  <si>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</si>
  <si>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</si>
  <si>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</si>
  <si>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</si>
  <si>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</si>
  <si>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</si>
  <si>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</si>
  <si>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</si>
  <si>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</si>
  <si>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</si>
  <si>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</si>
  <si>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</si>
  <si>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</si>
  <si>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</si>
  <si>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</si>
  <si>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</si>
  <si>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</si>
  <si>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</si>
  <si>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</si>
  <si>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</si>
  <si>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</si>
  <si>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</si>
  <si>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</si>
  <si>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</si>
  <si>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</si>
  <si>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</si>
  <si>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</si>
  <si>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</si>
  <si>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</si>
  <si>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</si>
  <si>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</si>
  <si>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</si>
  <si>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</si>
  <si>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</si>
  <si>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</si>
  <si>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</si>
  <si>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</si>
  <si>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</si>
  <si>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</si>
  <si>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</si>
  <si>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</si>
  <si>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</si>
  <si>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</si>
  <si>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</si>
  <si>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</si>
  <si>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</si>
  <si>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</si>
  <si>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</si>
  <si>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</si>
  <si>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</si>
  <si>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</si>
  <si>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</si>
  <si>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</si>
  <si>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</si>
  <si>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</si>
  <si>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</si>
  <si>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</si>
  <si>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</si>
  <si>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</si>
  <si>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</si>
  <si>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</si>
  <si>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</si>
  <si>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</si>
  <si>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</si>
  <si>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</si>
  <si>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</si>
  <si>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</si>
  <si>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</si>
  <si>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</si>
  <si>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</si>
  <si>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</si>
  <si>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</si>
  <si>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</si>
  <si>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</si>
  <si>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</si>
  <si>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</si>
  <si>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</si>
  <si>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</si>
  <si>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</si>
  <si>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</si>
  <si>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</si>
  <si>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</si>
  <si>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</si>
  <si>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</si>
  <si>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</si>
  <si>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</si>
  <si>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</si>
  <si>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</si>
  <si>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</si>
  <si>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</si>
  <si>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</si>
  <si>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</si>
  <si>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</si>
  <si>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</si>
  <si>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</si>
  <si>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</si>
  <si>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</si>
  <si>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</si>
  <si>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</si>
  <si>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</si>
  <si>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</si>
  <si>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</si>
  <si>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</si>
  <si>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</si>
  <si>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</si>
  <si>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</si>
  <si>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</si>
  <si>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</si>
  <si>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</si>
  <si>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</si>
  <si>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</si>
  <si>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</si>
  <si>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</si>
  <si>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</si>
  <si>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</si>
  <si>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</si>
  <si>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</si>
  <si>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</si>
  <si>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</si>
  <si>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</si>
  <si>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</si>
  <si>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</si>
  <si>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</si>
  <si>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</si>
  <si>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</si>
  <si>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</si>
  <si>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</si>
  <si>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</si>
  <si>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</si>
  <si>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</si>
  <si>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</si>
  <si>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</si>
  <si>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</si>
  <si>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</si>
  <si>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</si>
  <si>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</si>
  <si>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</si>
  <si>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</si>
  <si>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</si>
  <si>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</si>
  <si>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</si>
  <si>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</si>
  <si>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</si>
  <si>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</si>
  <si>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</si>
  <si>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</si>
  <si>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</si>
  <si>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</si>
  <si>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</si>
  <si>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</si>
  <si>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</si>
  <si>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</si>
  <si>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</si>
  <si>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</si>
  <si>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</si>
  <si>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</si>
  <si>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</si>
  <si>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</si>
  <si>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</si>
  <si>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</si>
  <si>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</si>
  <si>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</si>
  <si>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</si>
  <si>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</si>
  <si>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</si>
  <si>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</si>
  <si>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</si>
  <si>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</si>
  <si>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</si>
  <si>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</si>
  <si>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</si>
  <si>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</si>
  <si>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</si>
  <si>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</si>
  <si>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</si>
  <si>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</si>
  <si>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</si>
  <si>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</si>
  <si>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</si>
  <si>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</si>
  <si>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</si>
  <si>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</si>
  <si>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</si>
  <si>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</si>
  <si>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</si>
  <si>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</si>
  <si>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</si>
  <si>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</si>
  <si>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</si>
  <si>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</si>
  <si>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</si>
  <si>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</si>
  <si>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</si>
  <si>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</si>
  <si>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</si>
  <si>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</si>
  <si>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</si>
  <si>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</si>
  <si>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</si>
  <si>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</si>
  <si>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</si>
  <si>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</si>
  <si>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</si>
  <si>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</si>
  <si>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</si>
  <si>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</si>
  <si>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</si>
  <si>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</si>
  <si>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</si>
  <si>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</si>
  <si>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</si>
  <si>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</si>
  <si>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</si>
  <si>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</si>
  <si>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</si>
  <si>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</si>
  <si>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</si>
  <si>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</si>
  <si>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</si>
  <si>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</si>
  <si>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</si>
  <si>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</si>
  <si>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</si>
  <si>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</si>
  <si>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</si>
  <si>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</si>
  <si>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</si>
  <si>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</si>
  <si>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</si>
  <si>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</si>
  <si>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</si>
  <si>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</si>
  <si>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</si>
  <si>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</si>
  <si>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</si>
  <si>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</si>
  <si>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</si>
  <si>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</si>
  <si>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</si>
  <si>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</si>
  <si>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</si>
  <si>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</si>
  <si>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</si>
  <si>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</si>
  <si>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</si>
  <si>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</si>
  <si>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</si>
  <si>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</si>
  <si>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</si>
  <si>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</si>
  <si>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</si>
  <si>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</si>
  <si>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</si>
  <si>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</si>
  <si>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</si>
  <si>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</si>
  <si>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</si>
  <si>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</si>
  <si>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</si>
  <si>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</si>
  <si>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</si>
  <si>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</si>
  <si>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</si>
  <si>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</si>
  <si>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</si>
  <si>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</si>
  <si>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</si>
  <si>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</si>
  <si>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</si>
  <si>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</si>
  <si>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</si>
  <si>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</si>
  <si>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</si>
  <si>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</si>
  <si>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</si>
  <si>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</si>
  <si>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</si>
  <si>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</si>
  <si>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</si>
  <si>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</si>
  <si>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</si>
  <si>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</si>
  <si>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</si>
  <si>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</si>
  <si>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</si>
  <si>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</si>
  <si>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</si>
  <si>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</si>
  <si>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</si>
  <si>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</si>
  <si>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</si>
  <si>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</si>
  <si>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</si>
  <si>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</si>
  <si>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</si>
  <si>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</si>
  <si>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</si>
  <si>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</si>
  <si>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</si>
  <si>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</si>
  <si>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</si>
  <si>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</si>
  <si>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</si>
  <si>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</si>
  <si>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</si>
  <si>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</si>
  <si>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</si>
  <si>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</si>
  <si>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</si>
  <si>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</si>
  <si>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</si>
  <si>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</si>
  <si>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</si>
  <si>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</si>
  <si>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</si>
  <si>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</si>
  <si>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</si>
  <si>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</si>
  <si>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</si>
  <si>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</si>
  <si>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</si>
  <si>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</si>
  <si>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</si>
  <si>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</si>
  <si>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</si>
  <si>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</si>
  <si>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</si>
  <si>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</si>
  <si>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</si>
  <si>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</si>
  <si>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</si>
  <si>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</si>
  <si>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</si>
  <si>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</si>
  <si>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</si>
  <si>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</si>
  <si>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</si>
  <si>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</si>
  <si>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</si>
  <si>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</si>
  <si>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</si>
  <si>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</si>
  <si>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</si>
  <si>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</si>
  <si>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</si>
  <si>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</si>
  <si>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</si>
  <si>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</si>
  <si>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</si>
  <si>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</si>
  <si>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</si>
  <si>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</si>
  <si>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</si>
  <si>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</si>
  <si>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</si>
  <si>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</si>
  <si>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</si>
  <si>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</si>
  <si>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</si>
  <si>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</si>
  <si>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</si>
  <si>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</si>
  <si>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</si>
  <si>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</si>
  <si>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</si>
  <si>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</si>
  <si>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</si>
  <si>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</si>
  <si>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</si>
  <si>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</si>
  <si>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</si>
  <si>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</si>
  <si>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</si>
  <si>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</si>
  <si>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</si>
  <si>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</si>
  <si>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</si>
  <si>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</si>
  <si>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</si>
  <si>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</si>
  <si>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</si>
  <si>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</si>
  <si>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</si>
  <si>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</si>
  <si>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</si>
  <si>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</si>
  <si>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</si>
  <si>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</si>
  <si>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</si>
  <si>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</si>
  <si>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</si>
  <si>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</si>
  <si>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</si>
  <si>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</si>
  <si>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</si>
  <si>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</si>
  <si>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</si>
  <si>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</si>
  <si>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</si>
  <si>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</si>
  <si>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</si>
  <si>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</si>
  <si>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</si>
  <si>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</si>
  <si>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</si>
  <si>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</si>
  <si>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</si>
  <si>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</si>
  <si>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</si>
  <si>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</si>
  <si>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</si>
  <si>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</si>
  <si>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</si>
  <si>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</si>
  <si>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</si>
  <si>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</si>
  <si>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</si>
  <si>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</si>
  <si>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</si>
  <si>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</si>
  <si>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</si>
  <si>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</si>
  <si>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</si>
  <si>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</si>
  <si>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</si>
  <si>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</si>
  <si>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</si>
  <si>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</si>
  <si>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</si>
  <si>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</si>
  <si>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</si>
  <si>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</si>
  <si>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</si>
  <si>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</si>
  <si>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</si>
  <si>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</si>
  <si>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</si>
  <si>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</si>
  <si>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</si>
  <si>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</si>
  <si>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</si>
  <si>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</si>
  <si>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</si>
  <si>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</si>
  <si>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</si>
  <si>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</si>
  <si>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</si>
  <si>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</si>
  <si>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</si>
  <si>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</si>
  <si>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</si>
  <si>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</si>
  <si>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</si>
  <si>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</si>
  <si>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</si>
  <si>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</si>
  <si>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</si>
  <si>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</si>
  <si>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</si>
  <si>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</si>
  <si>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</si>
  <si>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</si>
  <si>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</si>
  <si>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</si>
  <si>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</si>
  <si>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</si>
  <si>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</si>
  <si>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</si>
  <si>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</si>
  <si>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</si>
  <si>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</si>
  <si>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</si>
  <si>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</si>
  <si>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</si>
  <si>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</si>
  <si>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</si>
  <si>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</si>
  <si>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</si>
  <si>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</si>
  <si>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</si>
  <si>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</si>
  <si>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</si>
  <si>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</si>
  <si>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</si>
  <si>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</si>
  <si>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</si>
  <si>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</si>
  <si>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</si>
  <si>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</si>
  <si>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</si>
  <si>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</si>
  <si>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</si>
  <si>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</si>
  <si>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</si>
  <si>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</si>
  <si>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</si>
  <si>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</si>
  <si>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</si>
  <si>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</si>
  <si>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</si>
  <si>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</si>
  <si>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</si>
  <si>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</si>
  <si>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</si>
  <si>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</si>
  <si>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</si>
  <si>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</si>
  <si>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</si>
  <si>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</si>
  <si>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</si>
  <si>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</si>
  <si>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</si>
  <si>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</si>
  <si>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</si>
  <si>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</si>
  <si>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</si>
  <si>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</si>
  <si>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</si>
  <si>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</si>
  <si>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</si>
  <si>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</si>
  <si>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</si>
  <si>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</si>
  <si>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</si>
  <si>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</si>
  <si>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</si>
  <si>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</si>
  <si>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</si>
  <si>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</si>
  <si>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</si>
  <si>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</si>
  <si>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</si>
  <si>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</si>
  <si>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</si>
  <si>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</si>
  <si>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</si>
  <si>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</si>
  <si>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</si>
  <si>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</si>
  <si>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</si>
  <si>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</si>
  <si>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</si>
  <si>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</si>
  <si>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</si>
  <si>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</si>
  <si>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</si>
  <si>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</si>
  <si>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</si>
  <si>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</si>
  <si>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</si>
  <si>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</si>
  <si>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</si>
  <si>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</si>
  <si>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</si>
  <si>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</si>
  <si>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</si>
  <si>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</si>
  <si>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</si>
  <si>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</si>
  <si>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</si>
  <si>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</si>
  <si>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</si>
  <si>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</si>
  <si>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</si>
  <si>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</si>
  <si>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</si>
  <si>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</si>
  <si>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</si>
  <si>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</si>
  <si>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</si>
  <si>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</si>
  <si>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</si>
  <si>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</si>
  <si>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</si>
  <si>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</si>
  <si>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</si>
  <si>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</si>
  <si>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</si>
  <si>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</si>
  <si>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</si>
  <si>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</si>
  <si>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</si>
  <si>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</si>
  <si>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</si>
  <si>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</si>
  <si>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</si>
  <si>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</si>
  <si>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</si>
  <si>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</si>
  <si>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</si>
  <si>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</si>
  <si>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</si>
  <si>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</si>
  <si>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</si>
  <si>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</si>
  <si>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</si>
  <si>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</si>
  <si>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</si>
  <si>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</si>
  <si>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</si>
  <si>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</si>
  <si>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</si>
  <si>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</si>
  <si>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</si>
  <si>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</si>
  <si>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</si>
  <si>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</si>
  <si>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</si>
  <si>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</si>
  <si>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</si>
  <si>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</si>
  <si>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</si>
  <si>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</si>
  <si>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</si>
  <si>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</si>
  <si>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</si>
  <si>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</si>
  <si>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</si>
  <si>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</si>
  <si>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</si>
  <si>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</si>
  <si>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</si>
  <si>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</si>
  <si>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</si>
  <si>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</si>
  <si>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</si>
  <si>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</si>
  <si>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</si>
  <si>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</si>
  <si>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</si>
  <si>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</si>
  <si>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</si>
  <si>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</si>
  <si>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</si>
  <si>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</si>
  <si>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</si>
  <si>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</si>
  <si>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</si>
  <si>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</si>
  <si>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</si>
  <si>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</si>
  <si>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</si>
  <si>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</si>
  <si>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</si>
  <si>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</si>
  <si>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</si>
  <si>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</si>
  <si>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</si>
  <si>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</si>
  <si>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</si>
  <si>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</si>
  <si>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</si>
  <si>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</si>
  <si>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</si>
  <si>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</si>
  <si>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</si>
  <si>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</si>
  <si>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</si>
  <si>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</si>
  <si>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</si>
  <si>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</si>
  <si>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</si>
  <si>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</si>
  <si>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</si>
  <si>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</si>
  <si>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</si>
  <si>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</si>
  <si>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</si>
  <si>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</si>
  <si>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</si>
  <si>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</si>
  <si>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</si>
  <si>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</si>
  <si>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</si>
  <si>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</si>
  <si>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</si>
  <si>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</si>
  <si>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</si>
  <si>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</si>
  <si>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</si>
  <si>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</si>
  <si>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</si>
  <si>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</si>
  <si>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</si>
  <si>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</si>
  <si>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</si>
  <si>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</si>
  <si>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</si>
  <si>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</si>
  <si>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</si>
  <si>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</si>
  <si>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</si>
  <si>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</si>
  <si>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</si>
  <si>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</si>
  <si>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</si>
  <si>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</si>
  <si>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</si>
  <si>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</si>
  <si>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</si>
  <si>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</si>
  <si>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</si>
  <si>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</si>
  <si>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</si>
  <si>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</si>
  <si>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</si>
  <si>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</si>
  <si>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</si>
  <si>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</si>
  <si>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</si>
  <si>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</si>
  <si>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</si>
  <si>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</si>
  <si>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</si>
  <si>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</si>
  <si>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</si>
  <si>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</si>
  <si>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</si>
  <si>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</si>
  <si>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</si>
  <si>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</si>
  <si>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</si>
  <si>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</si>
  <si>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</si>
  <si>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</si>
  <si>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</si>
  <si>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</si>
  <si>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</si>
  <si>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</si>
  <si>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</si>
  <si>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</si>
  <si>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</si>
  <si>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</si>
  <si>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</si>
  <si>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</si>
  <si>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</si>
  <si>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</si>
  <si>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</si>
  <si>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</si>
  <si>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</si>
  <si>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</si>
  <si>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</si>
  <si>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</si>
  <si>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</si>
  <si>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</si>
  <si>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</si>
  <si>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</si>
  <si>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</si>
  <si>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</si>
  <si>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</si>
  <si>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</si>
  <si>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</si>
  <si>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</si>
  <si>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</si>
  <si>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</si>
  <si>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</si>
  <si>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</si>
  <si>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</si>
  <si>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</si>
  <si>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</si>
  <si>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</si>
  <si>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</si>
  <si>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</si>
  <si>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</si>
  <si>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</si>
  <si>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</si>
  <si>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</si>
  <si>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</si>
  <si>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</si>
  <si>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</si>
  <si>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</si>
  <si>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</si>
  <si>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</si>
  <si>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</si>
  <si>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</si>
  <si>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</si>
  <si>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</si>
  <si>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</si>
  <si>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</si>
  <si>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</si>
  <si>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</si>
  <si>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</si>
  <si>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</si>
  <si>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</si>
  <si>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</si>
  <si>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</si>
  <si>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</si>
  <si>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</si>
  <si>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</si>
  <si>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</si>
  <si>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</si>
  <si>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</si>
  <si>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</si>
  <si>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</si>
  <si>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</si>
  <si>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</si>
  <si>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</si>
  <si>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</si>
  <si>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</si>
  <si>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</si>
  <si>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</si>
  <si>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</si>
  <si>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</si>
  <si>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</si>
  <si>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</si>
  <si>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</si>
  <si>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</si>
  <si>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</si>
  <si>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</si>
  <si>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</si>
  <si>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</si>
  <si>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</si>
  <si>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</si>
  <si>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</si>
  <si>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</si>
  <si>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</si>
  <si>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</si>
  <si>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</si>
  <si>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</si>
  <si>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</si>
  <si>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</si>
  <si>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</si>
  <si>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</si>
  <si>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</si>
  <si>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</si>
  <si>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</si>
  <si>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</si>
  <si>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</si>
  <si>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</si>
  <si>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</si>
  <si>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</si>
  <si>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</si>
  <si>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</si>
  <si>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</si>
  <si>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</si>
  <si>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</si>
  <si>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</si>
  <si>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</si>
  <si>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</si>
  <si>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</si>
  <si>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</si>
  <si>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</si>
  <si>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</si>
  <si>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</si>
  <si>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</si>
  <si>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</si>
  <si>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</si>
  <si>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</si>
  <si>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</si>
  <si>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</si>
  <si>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</si>
  <si>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</si>
  <si>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</si>
  <si>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</si>
  <si>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</si>
  <si>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</si>
  <si>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</si>
  <si>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</si>
  <si>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</si>
  <si>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</si>
  <si>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</si>
  <si>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</si>
  <si>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</si>
  <si>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</si>
  <si>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</si>
  <si>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</si>
  <si>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</si>
  <si>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</si>
  <si>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</si>
  <si>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</si>
  <si>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</si>
  <si>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</si>
  <si>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</si>
  <si>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</si>
  <si>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</si>
  <si>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</si>
  <si>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</si>
  <si>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</si>
  <si>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</si>
  <si>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</si>
  <si>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</si>
  <si>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</si>
  <si>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</si>
  <si>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</si>
  <si>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</si>
  <si>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</si>
  <si>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</si>
  <si>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</si>
  <si>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</si>
  <si>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</si>
  <si>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</si>
  <si>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</si>
  <si>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</si>
  <si>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</si>
  <si>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</si>
  <si>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</si>
  <si>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</si>
  <si>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</si>
  <si>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</si>
  <si>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</si>
  <si>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</si>
  <si>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</si>
  <si>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</si>
  <si>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</si>
  <si>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</si>
  <si>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</si>
  <si>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</si>
  <si>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</si>
  <si>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</si>
  <si>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</si>
  <si>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</si>
  <si>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</si>
  <si>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</si>
  <si>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</si>
  <si>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</si>
  <si>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</si>
  <si>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</si>
  <si>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</si>
  <si>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</si>
  <si>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</si>
  <si>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</si>
  <si>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</si>
  <si>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</si>
  <si>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</si>
  <si>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</si>
  <si>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</si>
  <si>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</si>
  <si>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</si>
  <si>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</si>
  <si>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</si>
  <si>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</si>
  <si>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</si>
  <si>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</si>
  <si>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</si>
  <si>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</si>
  <si>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</si>
  <si>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</si>
  <si>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</si>
  <si>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</si>
  <si>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</si>
  <si>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</si>
  <si>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</si>
  <si>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</si>
  <si>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</si>
  <si>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</si>
  <si>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</si>
  <si>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</si>
  <si>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</si>
  <si>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</si>
  <si>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</si>
  <si>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</si>
  <si>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</si>
  <si>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</si>
  <si>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</si>
  <si>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</si>
  <si>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</si>
  <si>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</si>
  <si>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</si>
  <si>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</si>
  <si>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</si>
  <si>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</si>
  <si>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</si>
  <si>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</si>
  <si>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</si>
  <si>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</si>
  <si>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</si>
  <si>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</si>
  <si>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</si>
  <si>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</si>
  <si>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</si>
  <si>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</si>
  <si>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</si>
  <si>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</si>
  <si>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</si>
  <si>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</si>
  <si>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</si>
  <si>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</si>
  <si>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</si>
  <si>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</si>
  <si>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</si>
  <si>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</si>
  <si>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</si>
  <si>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</si>
  <si>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</si>
  <si>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</si>
  <si>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</si>
  <si>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</si>
  <si>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</si>
  <si>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</si>
  <si>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</si>
  <si>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</si>
  <si>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</si>
  <si>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</si>
  <si>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</si>
  <si>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</si>
  <si>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</si>
  <si>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</si>
  <si>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</si>
  <si>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</si>
  <si>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</si>
  <si>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</si>
  <si>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</si>
  <si>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</si>
  <si>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</si>
  <si>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</si>
  <si>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</si>
  <si>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</si>
  <si>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</si>
  <si>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</si>
  <si>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</si>
  <si>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</si>
  <si>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</si>
  <si>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</si>
  <si>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</si>
  <si>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</si>
  <si>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</si>
  <si>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</si>
  <si>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</si>
  <si>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</si>
  <si>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</si>
  <si>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</si>
  <si>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</si>
  <si>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</si>
  <si>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</si>
  <si>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</si>
  <si>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</si>
  <si>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</si>
  <si>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</si>
  <si>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</si>
  <si>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</si>
  <si>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</si>
  <si>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</si>
  <si>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</si>
  <si>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</si>
  <si>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</si>
  <si>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</si>
  <si>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</si>
  <si>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</si>
  <si>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</si>
  <si>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</si>
  <si>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</si>
  <si>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</si>
  <si>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</si>
  <si>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</si>
  <si>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</si>
  <si>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</si>
  <si>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</si>
  <si>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</si>
  <si>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</si>
  <si>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</si>
  <si>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</si>
  <si>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</si>
  <si>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</si>
  <si>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</si>
  <si>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</si>
  <si>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</si>
  <si>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</si>
  <si>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</si>
  <si>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</si>
  <si>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</si>
  <si>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</si>
  <si>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</si>
  <si>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</si>
  <si>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</si>
  <si>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</si>
  <si>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</si>
  <si>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</si>
  <si>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</si>
  <si>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</si>
  <si>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</si>
  <si>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</si>
  <si>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</si>
  <si>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</si>
  <si>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</si>
  <si>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</si>
  <si>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</si>
  <si>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</si>
  <si>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</si>
  <si>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</si>
  <si>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</si>
  <si>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</si>
  <si>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</si>
  <si>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</si>
  <si>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</si>
  <si>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</si>
  <si>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</si>
  <si>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</si>
  <si>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</si>
  <si>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</si>
  <si>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</si>
  <si>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</si>
  <si>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</si>
  <si>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</si>
  <si>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</si>
  <si>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</si>
  <si>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</si>
  <si>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</si>
  <si>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</si>
  <si>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</si>
  <si>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</si>
  <si>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</si>
  <si>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</si>
  <si>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</si>
  <si>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</si>
  <si>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</si>
  <si>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</si>
  <si>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</si>
  <si>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</si>
  <si>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</si>
  <si>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</si>
  <si>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</si>
  <si>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</si>
  <si>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</si>
  <si>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</si>
  <si>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</si>
  <si>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</si>
  <si>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</si>
  <si>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</si>
  <si>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</si>
  <si>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</si>
  <si>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</si>
  <si>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</si>
  <si>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</si>
  <si>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</si>
  <si>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</si>
  <si>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</si>
  <si>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</si>
  <si>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</si>
  <si>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</si>
  <si>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</si>
  <si>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</si>
  <si>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</si>
  <si>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</si>
  <si>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</si>
  <si>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</si>
  <si>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</si>
  <si>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</si>
  <si>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</si>
  <si>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</si>
  <si>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</si>
  <si>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</si>
  <si>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</si>
  <si>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</si>
  <si>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</si>
  <si>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</si>
  <si>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</si>
  <si>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</si>
  <si>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</si>
  <si>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</si>
  <si>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</si>
  <si>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</si>
  <si>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</si>
  <si>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</si>
  <si>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</si>
  <si>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</si>
  <si>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</si>
  <si>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</si>
  <si>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</si>
  <si>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</si>
  <si>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</si>
  <si>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</si>
  <si>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</si>
  <si>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</si>
  <si>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</si>
  <si>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</si>
  <si>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</si>
  <si>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</si>
  <si>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</si>
  <si>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</si>
  <si>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</si>
  <si>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</si>
  <si>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</si>
  <si>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</si>
  <si>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</si>
  <si>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</si>
  <si>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</si>
  <si>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</si>
  <si>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</si>
  <si>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</si>
  <si>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</si>
  <si>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</si>
  <si>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</si>
  <si>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</si>
  <si>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</si>
  <si>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</si>
  <si>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</si>
  <si>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</si>
  <si>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</si>
  <si>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</si>
  <si>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</si>
  <si>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</si>
  <si>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</si>
  <si>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</si>
  <si>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</si>
  <si>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</si>
  <si>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</si>
  <si>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</si>
  <si>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</si>
  <si>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</si>
  <si>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</si>
  <si>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</si>
  <si>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</si>
  <si>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</si>
  <si>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</si>
  <si>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</si>
  <si>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</si>
  <si>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</si>
  <si>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</si>
  <si>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</si>
  <si>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</si>
  <si>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</si>
  <si>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</si>
  <si>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</si>
  <si>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</si>
  <si>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</si>
  <si>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</si>
  <si>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</si>
  <si>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</si>
  <si>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</si>
  <si>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</si>
  <si>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</si>
  <si>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</si>
  <si>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</si>
  <si>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</si>
  <si>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</si>
  <si>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</si>
  <si>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</si>
  <si>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</si>
  <si>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</si>
  <si>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</si>
  <si>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</si>
  <si>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</si>
  <si>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</si>
  <si>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</si>
  <si>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</si>
  <si>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</si>
  <si>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</si>
  <si>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</si>
  <si>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</si>
  <si>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</si>
  <si>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</si>
  <si>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</si>
  <si>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</si>
  <si>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</si>
  <si>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</si>
  <si>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</si>
  <si>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</si>
  <si>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</si>
  <si>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</si>
  <si>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</si>
  <si>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</si>
  <si>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</si>
  <si>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</si>
  <si>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</si>
  <si>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</si>
  <si>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</si>
  <si>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</si>
  <si>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</si>
  <si>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</si>
  <si>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</si>
  <si>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</si>
  <si>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</si>
  <si>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</si>
  <si>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</si>
  <si>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</si>
  <si>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</si>
  <si>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</si>
  <si>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</si>
  <si>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</si>
  <si>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</si>
  <si>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</si>
  <si>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</si>
  <si>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</si>
  <si>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</si>
  <si>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</si>
  <si>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</si>
  <si>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</si>
  <si>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</si>
  <si>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</si>
  <si>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</si>
  <si>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</si>
  <si>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</si>
  <si>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</si>
  <si>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</si>
  <si>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</si>
  <si>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</si>
  <si>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</si>
  <si>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</si>
  <si>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</si>
  <si>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</si>
  <si>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</si>
  <si>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</si>
  <si>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</si>
  <si>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</si>
  <si>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</si>
  <si>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</si>
  <si>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</si>
  <si>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</si>
  <si>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</si>
  <si>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</si>
  <si>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</si>
  <si>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</si>
  <si>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</si>
  <si>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</si>
  <si>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</si>
  <si>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</si>
  <si>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</si>
  <si>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</si>
  <si>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</si>
  <si>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</si>
  <si>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</si>
  <si>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</si>
  <si>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</si>
  <si>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</si>
  <si>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</si>
  <si>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</si>
  <si>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</si>
  <si>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</si>
  <si>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</si>
  <si>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</si>
  <si>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</si>
  <si>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</si>
  <si>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</si>
  <si>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</si>
  <si>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</si>
  <si>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</si>
  <si>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</si>
  <si>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</si>
  <si>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</si>
  <si>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</si>
  <si>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</si>
  <si>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</si>
  <si>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</si>
  <si>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</si>
  <si>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</si>
  <si>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</si>
  <si>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</si>
  <si>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</si>
  <si>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</si>
  <si>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</si>
  <si>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</si>
  <si>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</si>
  <si>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</si>
  <si>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</si>
  <si>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</si>
  <si>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</si>
  <si>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</si>
  <si>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</si>
  <si>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</si>
  <si>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</si>
  <si>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</si>
  <si>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</si>
  <si>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</si>
  <si>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</si>
  <si>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</si>
  <si>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</si>
  <si>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</si>
  <si>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</si>
  <si>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</si>
  <si>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</si>
  <si>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</si>
  <si>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</si>
  <si>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</si>
  <si>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</si>
  <si>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</si>
  <si>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</si>
  <si>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</si>
  <si>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</si>
  <si>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</si>
  <si>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</si>
  <si>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</si>
  <si>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</si>
  <si>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</si>
  <si>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</si>
  <si>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</si>
  <si>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</si>
  <si>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</si>
  <si>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</si>
  <si>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</si>
  <si>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</si>
  <si>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</si>
  <si>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</si>
  <si>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</si>
  <si>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</si>
  <si>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</si>
  <si>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</si>
  <si>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</si>
  <si>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</si>
  <si>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</si>
  <si>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</si>
  <si>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</si>
  <si>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</si>
  <si>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</si>
  <si>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</si>
  <si>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</si>
  <si>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</si>
  <si>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</si>
  <si>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</si>
  <si>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</si>
  <si>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</si>
  <si>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</si>
  <si>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</si>
  <si>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</si>
  <si>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</si>
  <si>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</si>
  <si>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</si>
  <si>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</si>
  <si>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</si>
  <si>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</si>
  <si>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</si>
  <si>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</si>
  <si>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</si>
  <si>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</si>
  <si>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</si>
  <si>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</si>
  <si>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</si>
  <si>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</si>
  <si>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</si>
  <si>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</si>
  <si>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</si>
  <si>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</si>
  <si>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</si>
  <si>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</si>
  <si>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</si>
  <si>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</si>
  <si>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</si>
  <si>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</si>
  <si>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</si>
  <si>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</si>
  <si>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</si>
  <si>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</si>
  <si>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</si>
  <si>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</si>
  <si>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</si>
  <si>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</si>
  <si>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</si>
  <si>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</si>
  <si>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</si>
  <si>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</si>
  <si>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</si>
  <si>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</si>
  <si>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</si>
  <si>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</si>
  <si>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</si>
  <si>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</si>
  <si>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</si>
  <si>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</si>
  <si>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</si>
  <si>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</si>
  <si>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</si>
  <si>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</si>
  <si>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</si>
  <si>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</si>
  <si>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</si>
  <si>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</si>
  <si>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</si>
  <si>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</si>
  <si>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</si>
  <si>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</si>
  <si>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</si>
  <si>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</si>
  <si>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</si>
  <si>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</si>
  <si>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</si>
  <si>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</si>
  <si>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</si>
  <si>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</si>
  <si>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</si>
  <si>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</si>
  <si>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</si>
  <si>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</si>
  <si>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</si>
  <si>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</si>
  <si>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</si>
  <si>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</si>
  <si>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</si>
  <si>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</si>
  <si>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</si>
  <si>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</si>
  <si>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</si>
  <si>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</si>
  <si>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</si>
  <si>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</si>
  <si>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</si>
  <si>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</si>
  <si>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</si>
  <si>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</si>
  <si>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</si>
  <si>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</si>
  <si>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</si>
  <si>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</si>
  <si>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</si>
  <si>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</si>
  <si>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</si>
  <si>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</si>
  <si>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</si>
  <si>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</si>
  <si>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</si>
  <si>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</si>
  <si>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</si>
  <si>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</si>
  <si>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</si>
  <si>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</si>
  <si>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</si>
  <si>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</si>
  <si>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</si>
  <si>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</si>
  <si>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</si>
  <si>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</si>
  <si>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</si>
  <si>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</si>
  <si>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</si>
  <si>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</si>
  <si>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</si>
  <si>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</si>
  <si>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</si>
  <si>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</si>
  <si>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</si>
  <si>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</si>
  <si>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</si>
  <si>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</si>
  <si>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</si>
  <si>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</si>
  <si>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</si>
  <si>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</si>
  <si>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</si>
  <si>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</si>
  <si>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</si>
  <si>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</si>
  <si>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</si>
  <si>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</si>
  <si>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</si>
  <si>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</si>
  <si>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</si>
  <si>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</si>
  <si>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</si>
  <si>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</si>
  <si>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</si>
  <si>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</si>
  <si>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</si>
  <si>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</si>
  <si>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</si>
  <si>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</si>
  <si>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</si>
  <si>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</si>
  <si>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</si>
  <si>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</si>
  <si>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</si>
  <si>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</si>
  <si>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</si>
  <si>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</si>
  <si>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</si>
  <si>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</si>
  <si>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</si>
  <si>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</si>
  <si>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</si>
  <si>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</si>
  <si>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</si>
  <si>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</si>
  <si>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</si>
  <si>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</si>
  <si>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</si>
  <si>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</si>
  <si>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</si>
  <si>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</si>
  <si>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</si>
  <si>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</si>
  <si>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</si>
  <si>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</si>
  <si>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</si>
  <si>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</si>
  <si>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</si>
  <si>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</si>
  <si>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</si>
  <si>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</si>
  <si>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</si>
  <si>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</si>
  <si>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</si>
  <si>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</si>
  <si>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</si>
  <si>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</si>
  <si>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</si>
  <si>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</si>
  <si>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</si>
  <si>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</si>
  <si>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</si>
  <si>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</si>
  <si>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</si>
  <si>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</si>
  <si>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</si>
  <si>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</si>
  <si>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</si>
  <si>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</si>
  <si>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</si>
  <si>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</si>
  <si>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</si>
  <si>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</si>
  <si>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</si>
  <si>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</si>
  <si>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</si>
  <si>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</si>
  <si>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</si>
  <si>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</si>
  <si>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</si>
  <si>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</si>
  <si>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</si>
  <si>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</si>
  <si>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</si>
  <si>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</si>
  <si>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</si>
  <si>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</si>
  <si>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</si>
  <si>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</si>
  <si>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</si>
  <si>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</si>
  <si>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</si>
  <si>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</si>
  <si>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</si>
  <si>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</si>
  <si>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</si>
  <si>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</si>
  <si>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</si>
  <si>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</si>
  <si>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</si>
  <si>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</si>
  <si>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</si>
  <si>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</si>
  <si>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</si>
  <si>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</si>
  <si>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</si>
  <si>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</si>
  <si>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</si>
  <si>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</si>
  <si>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</si>
  <si>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</si>
  <si>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</si>
  <si>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</si>
  <si>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</si>
  <si>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</si>
  <si>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</si>
  <si>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</si>
  <si>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</si>
  <si>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</si>
  <si>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</si>
  <si>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</si>
  <si>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</si>
  <si>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</si>
  <si>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</si>
  <si>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</si>
  <si>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</si>
  <si>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</si>
  <si>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</si>
  <si>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</si>
  <si>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</si>
  <si>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</si>
  <si>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</si>
  <si>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</si>
  <si>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</si>
  <si>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</si>
  <si>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</si>
  <si>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</si>
  <si>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</si>
  <si>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</si>
  <si>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</si>
  <si>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</si>
  <si>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</si>
  <si>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</si>
  <si>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</si>
  <si>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</si>
  <si>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</si>
  <si>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</si>
  <si>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</si>
  <si>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</si>
  <si>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</si>
  <si>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</si>
  <si>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</si>
  <si>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</si>
  <si>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</si>
  <si>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</si>
  <si>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</si>
  <si>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</si>
  <si>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</si>
  <si>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</si>
  <si>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</si>
  <si>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</si>
  <si>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</si>
  <si>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</si>
  <si>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</si>
  <si>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</si>
  <si>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</si>
  <si>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</si>
  <si>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</si>
  <si>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</si>
  <si>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</si>
  <si>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</si>
  <si>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</si>
  <si>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</si>
  <si>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</si>
  <si>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</si>
  <si>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</si>
  <si>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</si>
  <si>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</si>
  <si>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</si>
  <si>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</si>
  <si>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</si>
  <si>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</si>
  <si>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</si>
  <si>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</si>
  <si>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</si>
  <si>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</si>
  <si>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</si>
  <si>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</si>
  <si>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</si>
  <si>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</si>
  <si>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</si>
  <si>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</si>
  <si>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</si>
  <si>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</si>
  <si>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</si>
  <si>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</si>
  <si>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</si>
  <si>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</si>
  <si>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</si>
  <si>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</si>
  <si>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</si>
  <si>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</si>
  <si>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</si>
  <si>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</si>
  <si>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</si>
  <si>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</si>
  <si>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</si>
  <si>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</si>
  <si>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</si>
  <si>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</si>
  <si>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</si>
  <si>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</si>
  <si>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</si>
  <si>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</si>
  <si>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</si>
  <si>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</si>
  <si>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</si>
  <si>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</si>
  <si>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</si>
  <si>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</si>
  <si>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</si>
  <si>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</si>
  <si>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</si>
  <si>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</si>
  <si>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</si>
  <si>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</si>
  <si>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</si>
  <si>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</si>
  <si>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</si>
  <si>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</si>
  <si>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</si>
  <si>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</si>
  <si>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</si>
  <si>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</si>
  <si>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</si>
  <si>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</si>
  <si>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</si>
  <si>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</si>
  <si>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</si>
  <si>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</si>
  <si>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</si>
  <si>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</si>
  <si>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</si>
  <si>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</si>
  <si>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</si>
  <si>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</si>
  <si>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</si>
  <si>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</si>
  <si>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</si>
  <si>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</si>
  <si>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</si>
  <si>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</si>
  <si>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</si>
  <si>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</si>
  <si>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</si>
  <si>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</si>
  <si>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</si>
  <si>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</si>
  <si>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</si>
  <si>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</si>
  <si>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</si>
  <si>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</si>
  <si>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</si>
  <si>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</si>
  <si>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</si>
  <si>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</si>
  <si>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</si>
  <si>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</si>
  <si>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</si>
  <si>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</si>
  <si>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</si>
  <si>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</si>
  <si>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</si>
  <si>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</si>
  <si>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</si>
  <si>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</si>
  <si>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</si>
  <si>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</si>
  <si>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</si>
  <si>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</si>
  <si>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</si>
  <si>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</si>
  <si>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</si>
  <si>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</si>
  <si>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</si>
  <si>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</si>
  <si>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</si>
  <si>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</si>
  <si>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</si>
  <si>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</si>
  <si>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</si>
  <si>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</si>
  <si>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</si>
  <si>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</si>
  <si>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</si>
  <si>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</si>
  <si>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</si>
  <si>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</si>
  <si>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</si>
  <si>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</si>
  <si>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</si>
  <si>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</si>
  <si>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</si>
  <si>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</si>
  <si>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</si>
  <si>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</si>
  <si>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</si>
  <si>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</si>
  <si>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</si>
  <si>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</si>
  <si>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</si>
  <si>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</si>
  <si>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</si>
  <si>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</si>
  <si>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</si>
  <si>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</si>
  <si>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</si>
  <si>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</si>
  <si>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</si>
  <si>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</si>
  <si>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</si>
  <si>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</si>
  <si>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</si>
  <si>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</si>
  <si>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</si>
  <si>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</si>
  <si>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</si>
  <si>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</si>
  <si>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</si>
  <si>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</si>
  <si>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</si>
  <si>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</si>
  <si>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</si>
  <si>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</si>
  <si>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</si>
  <si>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</si>
  <si>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</si>
  <si>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</si>
  <si>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</si>
  <si>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</si>
  <si>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</si>
  <si>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</si>
  <si>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</si>
  <si>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</si>
  <si>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</si>
  <si>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</si>
  <si>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</si>
  <si>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</si>
  <si>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</si>
  <si>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</si>
  <si>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</si>
  <si>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</si>
  <si>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</si>
  <si>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</si>
  <si>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</si>
  <si>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</si>
  <si>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</si>
  <si>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</si>
  <si>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</si>
  <si>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</si>
  <si>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</si>
  <si>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</si>
  <si>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</si>
  <si>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</si>
  <si>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</si>
  <si>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</si>
  <si>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</si>
  <si>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</si>
  <si>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</si>
  <si>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</si>
  <si>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</si>
  <si>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</si>
  <si>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</si>
  <si>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</si>
  <si>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</si>
  <si>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</si>
  <si>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</si>
  <si>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</si>
  <si>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</si>
  <si>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</si>
  <si>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</si>
  <si>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</si>
  <si>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</si>
  <si>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</si>
  <si>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</si>
  <si>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</si>
  <si>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</si>
  <si>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</si>
  <si>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</si>
  <si>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</si>
  <si>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</si>
  <si>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</si>
  <si>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</si>
  <si>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</si>
  <si>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</si>
  <si>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</si>
  <si>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</si>
  <si>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</si>
  <si>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</si>
  <si>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</si>
  <si>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</si>
  <si>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</si>
  <si>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</si>
  <si>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</si>
  <si>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</si>
  <si>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</si>
  <si>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</si>
  <si>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</si>
  <si>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</si>
  <si>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</si>
  <si>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</si>
  <si>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</si>
  <si>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</si>
  <si>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</si>
  <si>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</si>
  <si>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</si>
  <si>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</si>
  <si>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</si>
  <si>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</si>
  <si>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</si>
  <si>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</si>
  <si>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</si>
  <si>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</si>
  <si>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</si>
  <si>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</si>
  <si>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</si>
  <si>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</si>
  <si>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</si>
  <si>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</si>
  <si>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</si>
  <si>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</si>
  <si>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</si>
  <si>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</si>
  <si>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</si>
  <si>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</si>
  <si>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</si>
  <si>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</si>
  <si>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</si>
  <si>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</si>
  <si>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</si>
  <si>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</si>
  <si>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</si>
  <si>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</si>
  <si>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</si>
  <si>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</si>
  <si>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</si>
  <si>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</si>
  <si>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</si>
  <si>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</si>
  <si>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</si>
  <si>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</si>
  <si>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</si>
  <si>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</si>
  <si>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</si>
  <si>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</si>
  <si>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</si>
  <si>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</si>
  <si>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</si>
  <si>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</si>
  <si>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</si>
  <si>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</si>
  <si>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</si>
  <si>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</si>
  <si>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</si>
  <si>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</si>
  <si>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</si>
  <si>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</si>
  <si>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</si>
  <si>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</si>
  <si>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</si>
  <si>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</si>
  <si>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</si>
  <si>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</si>
  <si>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</si>
  <si>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</si>
  <si>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</si>
  <si>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</si>
  <si>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</si>
  <si>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</si>
  <si>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</si>
  <si>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</si>
  <si>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</si>
  <si>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</si>
  <si>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</si>
  <si>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</si>
  <si>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</si>
  <si>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</si>
  <si>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</si>
  <si>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</si>
  <si>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</si>
  <si>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</si>
  <si>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</si>
  <si>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</si>
  <si>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</si>
  <si>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</si>
  <si>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</si>
  <si>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</si>
  <si>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</si>
  <si>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</si>
  <si>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</si>
  <si>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</si>
  <si>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</si>
  <si>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</si>
  <si>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</si>
  <si>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</si>
  <si>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</si>
  <si>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</si>
  <si>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</si>
  <si>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</si>
  <si>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</si>
  <si>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</si>
  <si>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</si>
  <si>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</si>
  <si>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</si>
  <si>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</si>
  <si>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</si>
  <si>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</si>
  <si>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</si>
  <si>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</si>
  <si>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</si>
  <si>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</si>
  <si>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</si>
  <si>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</si>
  <si>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</si>
  <si>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</si>
  <si>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</si>
  <si>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</si>
  <si>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</si>
  <si>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</si>
  <si>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</si>
  <si>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</si>
  <si>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</si>
  <si>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</si>
  <si>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</si>
  <si>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</si>
  <si>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</si>
  <si>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</si>
  <si>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</si>
  <si>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</si>
  <si>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</si>
  <si>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</si>
  <si>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</si>
  <si>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</si>
  <si>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</si>
  <si>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</si>
  <si>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</si>
  <si>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</si>
  <si>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</si>
  <si>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</si>
  <si>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</si>
  <si>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</si>
  <si>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</si>
  <si>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</si>
  <si>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</si>
  <si>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</si>
  <si>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</si>
  <si>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</si>
  <si>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</si>
  <si>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</si>
  <si>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</si>
  <si>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</si>
  <si>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</si>
  <si>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</si>
  <si>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</si>
  <si>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</si>
  <si>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</si>
  <si>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</si>
  <si>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</si>
  <si>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</si>
  <si>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</si>
  <si>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</si>
  <si>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</si>
  <si>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</si>
  <si>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</si>
  <si>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</si>
  <si>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</si>
  <si>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</si>
  <si>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</si>
  <si>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</si>
  <si>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</si>
  <si>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</si>
  <si>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</si>
  <si>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</si>
  <si>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</si>
  <si>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</si>
  <si>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</si>
  <si>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</si>
  <si>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</si>
  <si>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</si>
  <si>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</si>
  <si>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</si>
  <si>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</si>
  <si>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</si>
  <si>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</si>
  <si>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</si>
  <si>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</si>
  <si>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</si>
  <si>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</si>
  <si>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</si>
  <si>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</si>
  <si>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</si>
  <si>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</si>
  <si>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</si>
  <si>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</si>
  <si>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</si>
  <si>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</si>
  <si>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</si>
  <si>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</si>
  <si>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</si>
  <si>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</si>
  <si>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</si>
  <si>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</si>
  <si>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</si>
  <si>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</si>
  <si>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</si>
  <si>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</si>
  <si>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</si>
  <si>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</si>
  <si>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</si>
  <si>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</si>
  <si>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</si>
  <si>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</si>
  <si>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</si>
  <si>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</si>
  <si>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</si>
  <si>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</si>
  <si>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</si>
  <si>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</si>
  <si>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</si>
  <si>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</si>
  <si>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</si>
  <si>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</si>
  <si>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</si>
  <si>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</si>
  <si>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</si>
  <si>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</si>
  <si>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</si>
  <si>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</si>
  <si>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</si>
  <si>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</si>
  <si>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</si>
  <si>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</si>
  <si>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</si>
  <si>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</si>
  <si>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</si>
  <si>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</si>
  <si>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</si>
  <si>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</si>
  <si>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</si>
  <si>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</si>
  <si>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</si>
  <si>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</si>
  <si>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</si>
  <si>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</si>
  <si>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</si>
  <si>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</si>
  <si>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</si>
  <si>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</si>
  <si>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</si>
  <si>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</si>
  <si>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</si>
  <si>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</si>
  <si>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</si>
  <si>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</si>
  <si>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</si>
  <si>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</si>
  <si>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</si>
  <si>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</si>
  <si>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</si>
  <si>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</si>
  <si>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</si>
  <si>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</si>
  <si>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</si>
  <si>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</si>
  <si>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</si>
  <si>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</si>
  <si>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</si>
  <si>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</si>
  <si>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</si>
  <si>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</si>
  <si>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</si>
  <si>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</si>
  <si>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</si>
  <si>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</si>
  <si>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</si>
  <si>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</si>
  <si>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</si>
  <si>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</si>
  <si>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</si>
  <si>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</si>
  <si>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</si>
  <si>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</si>
  <si>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</si>
  <si>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</si>
  <si>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</si>
  <si>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</si>
  <si>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</si>
  <si>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</si>
  <si>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</si>
  <si>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</si>
  <si>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</si>
  <si>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</si>
  <si>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</si>
  <si>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</si>
  <si>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</si>
  <si>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</si>
  <si>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</si>
  <si>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</si>
  <si>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</si>
  <si>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</si>
  <si>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</si>
  <si>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</si>
  <si>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</si>
  <si>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</si>
  <si>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</si>
  <si>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</si>
  <si>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</si>
  <si>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</si>
  <si>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</si>
  <si>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</si>
  <si>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</si>
  <si>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</si>
  <si>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</si>
  <si>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</si>
  <si>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</si>
  <si>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</si>
  <si>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</si>
  <si>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</si>
  <si>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</si>
  <si>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</si>
  <si>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</si>
  <si>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</si>
  <si>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</si>
  <si>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</si>
  <si>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</si>
  <si>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</si>
  <si>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</si>
  <si>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</si>
  <si>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</si>
  <si>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</si>
  <si>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</si>
  <si>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</si>
  <si>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</si>
  <si>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</si>
  <si>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</si>
  <si>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</si>
  <si>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</si>
  <si>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</si>
  <si>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</si>
  <si>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</si>
  <si>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</si>
  <si>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</si>
  <si>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</si>
  <si>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</si>
  <si>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</si>
  <si>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</si>
  <si>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</si>
  <si>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</si>
  <si>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</si>
  <si>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</si>
  <si>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</si>
  <si>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</si>
  <si>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</si>
  <si>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</si>
  <si>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</si>
  <si>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</si>
  <si>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</si>
  <si>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</si>
  <si>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</si>
  <si>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</si>
  <si>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</si>
  <si>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</si>
  <si>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</si>
  <si>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</si>
  <si>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</si>
  <si>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</si>
  <si>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</si>
  <si>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</si>
  <si>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</si>
  <si>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</si>
  <si>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</si>
  <si>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</si>
  <si>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</si>
  <si>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</si>
  <si>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</si>
  <si>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</si>
  <si>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</si>
  <si>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</si>
  <si>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</si>
  <si>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</si>
  <si>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</si>
  <si>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</si>
  <si>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</si>
  <si>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</si>
  <si>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</si>
  <si>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</si>
  <si>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</si>
  <si>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</si>
  <si>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</si>
  <si>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</si>
  <si>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</si>
  <si>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</si>
  <si>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</si>
  <si>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</si>
  <si>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</si>
  <si>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</si>
  <si>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</si>
  <si>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</si>
  <si>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</si>
  <si>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</si>
  <si>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</si>
  <si>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</si>
  <si>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</si>
  <si>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</si>
  <si>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</si>
  <si>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</si>
  <si>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</si>
  <si>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</si>
  <si>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</si>
  <si>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</si>
  <si>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</si>
  <si>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</si>
  <si>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</si>
  <si>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</si>
  <si>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</si>
  <si>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</si>
  <si>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</si>
  <si>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</si>
  <si>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</si>
  <si>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</si>
  <si>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</si>
  <si>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</si>
  <si>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</si>
  <si>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</si>
  <si>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</si>
  <si>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</si>
  <si>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</si>
  <si>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</si>
  <si>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</si>
  <si>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</si>
  <si>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</si>
  <si>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</si>
  <si>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</si>
  <si>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</si>
  <si>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</si>
  <si>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</si>
  <si>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</si>
  <si>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</si>
  <si>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</si>
  <si>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</si>
  <si>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</si>
  <si>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</si>
  <si>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</si>
  <si>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</si>
  <si>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</si>
  <si>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</si>
  <si>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</si>
  <si>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</si>
  <si>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</si>
  <si>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</si>
  <si>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</si>
  <si>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</si>
  <si>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</si>
  <si>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</si>
  <si>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</si>
  <si>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</si>
  <si>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</si>
  <si>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</si>
  <si>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</si>
  <si>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</si>
  <si>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</si>
  <si>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</si>
  <si>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</si>
  <si>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</si>
  <si>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</si>
  <si>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</si>
  <si>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</si>
  <si>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</si>
  <si>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</si>
  <si>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</si>
  <si>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</si>
  <si>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</si>
  <si>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</si>
  <si>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</si>
  <si>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</si>
  <si>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</si>
  <si>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</si>
  <si>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</si>
  <si>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</si>
  <si>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</si>
  <si>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</si>
  <si>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</si>
  <si>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</si>
  <si>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</si>
  <si>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</si>
  <si>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</si>
  <si>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</si>
  <si>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</si>
  <si>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</si>
  <si>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</si>
  <si>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</si>
  <si>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</si>
  <si>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</si>
  <si>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</si>
  <si>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</si>
  <si>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</si>
  <si>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</si>
  <si>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</si>
  <si>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</si>
  <si>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</si>
  <si>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</si>
  <si>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</si>
  <si>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</si>
  <si>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</si>
  <si>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</si>
  <si>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</si>
  <si>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</si>
  <si>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</si>
  <si>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</si>
  <si>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</si>
  <si>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</si>
  <si>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</si>
  <si>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</si>
  <si>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</si>
  <si>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</si>
  <si>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</si>
  <si>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</si>
  <si>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</si>
  <si>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</si>
  <si>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</si>
  <si>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</si>
  <si>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</si>
  <si>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</si>
  <si>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</si>
  <si>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</si>
  <si>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</si>
  <si>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</si>
  <si>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</si>
  <si>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</si>
  <si>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</si>
  <si>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</si>
  <si>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</si>
  <si>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</si>
  <si>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</si>
  <si>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</si>
  <si>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</si>
  <si>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</si>
  <si>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</si>
  <si>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</si>
  <si>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</si>
  <si>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</si>
  <si>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</si>
  <si>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</si>
  <si>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</si>
  <si>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</si>
  <si>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</si>
  <si>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</si>
  <si>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</si>
  <si>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</si>
  <si>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</si>
  <si>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</si>
  <si>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</si>
  <si>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</si>
  <si>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</si>
  <si>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</si>
  <si>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</si>
  <si>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</si>
  <si>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</si>
  <si>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</si>
  <si>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</si>
  <si>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</si>
  <si>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</si>
  <si>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</si>
  <si>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</si>
  <si>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</si>
  <si>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</si>
  <si>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</si>
  <si>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</si>
  <si>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</si>
  <si>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</si>
  <si>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</si>
  <si>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</si>
  <si>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</si>
  <si>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</si>
  <si>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</si>
  <si>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</si>
  <si>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</si>
  <si>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</si>
  <si>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</si>
  <si>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</si>
  <si>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</si>
  <si>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</si>
  <si>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</si>
  <si>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</si>
  <si>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</si>
  <si>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</si>
  <si>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</si>
  <si>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</si>
  <si>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</si>
  <si>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</si>
  <si>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</si>
  <si>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</si>
  <si>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</si>
  <si>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</si>
  <si>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</si>
  <si>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</si>
  <si>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</si>
  <si>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</si>
  <si>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</si>
  <si>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</si>
  <si>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</si>
  <si>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</si>
  <si>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</si>
  <si>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</si>
  <si>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</si>
  <si>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</si>
  <si>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</si>
  <si>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</si>
  <si>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</si>
  <si>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</si>
  <si>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</si>
  <si>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</si>
  <si>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</si>
  <si>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</si>
  <si>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</si>
  <si>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</si>
  <si>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</si>
  <si>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</si>
  <si>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</si>
  <si>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</si>
  <si>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</si>
  <si>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</si>
  <si>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</si>
  <si>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</si>
  <si>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</si>
  <si>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</si>
  <si>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</si>
  <si>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</si>
  <si>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</si>
  <si>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</si>
  <si>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</si>
  <si>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</si>
  <si>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</si>
  <si>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</si>
  <si>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</si>
  <si>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</si>
  <si>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</si>
  <si>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</si>
  <si>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</si>
  <si>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</si>
  <si>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</si>
  <si>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</si>
  <si>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</si>
  <si>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</si>
  <si>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</si>
  <si>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</si>
  <si>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</si>
  <si>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</si>
  <si>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</si>
  <si>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</si>
  <si>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</si>
  <si>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</si>
  <si>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</si>
  <si>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</si>
  <si>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</si>
  <si>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</si>
  <si>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</si>
  <si>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</si>
  <si>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</si>
  <si>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</si>
  <si>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</si>
  <si>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</si>
  <si>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</si>
  <si>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</si>
  <si>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</si>
  <si>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</si>
  <si>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</si>
  <si>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</si>
  <si>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</si>
  <si>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</si>
  <si>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</si>
  <si>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</si>
  <si>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</si>
  <si>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</si>
  <si>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</si>
  <si>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</si>
  <si>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</si>
  <si>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</si>
  <si>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</si>
  <si>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</si>
  <si>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</si>
  <si>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</si>
  <si>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</si>
  <si>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</si>
  <si>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</si>
  <si>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</si>
  <si>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</si>
  <si>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</si>
  <si>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</si>
  <si>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</si>
  <si>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</si>
  <si>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</si>
  <si>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</si>
  <si>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</si>
  <si>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</si>
  <si>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</si>
  <si>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</si>
  <si>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</si>
  <si>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</si>
  <si>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</si>
  <si>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</si>
  <si>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</si>
  <si>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</si>
  <si>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</si>
  <si>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</si>
  <si>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</si>
  <si>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</si>
  <si>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</si>
  <si>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</si>
  <si>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</si>
  <si>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</si>
  <si>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</si>
  <si>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</si>
  <si>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</si>
  <si>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</si>
  <si>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</si>
  <si>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</si>
  <si>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</si>
  <si>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</si>
  <si>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</si>
  <si>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</si>
  <si>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</si>
  <si>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</si>
  <si>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</si>
  <si>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</si>
  <si>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</si>
  <si>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</si>
  <si>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</si>
  <si>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</si>
  <si>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</si>
  <si>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</si>
  <si>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</si>
  <si>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</si>
  <si>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</si>
  <si>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</si>
  <si>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</si>
  <si>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</si>
  <si>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</si>
  <si>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</si>
  <si>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</si>
  <si>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</si>
  <si>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</si>
  <si>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</si>
  <si>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</si>
  <si>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</si>
  <si>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</si>
  <si>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</si>
  <si>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</si>
  <si>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</si>
  <si>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</si>
  <si>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</si>
  <si>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</si>
  <si>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</si>
  <si>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</si>
  <si>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</si>
  <si>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</si>
  <si>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</si>
  <si>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</si>
  <si>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</si>
  <si>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</si>
  <si>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</si>
  <si>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</si>
  <si>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</si>
  <si>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</si>
  <si>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</si>
  <si>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</si>
  <si>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</si>
  <si>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</si>
  <si>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</si>
  <si>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</si>
  <si>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</si>
  <si>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</si>
  <si>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</si>
  <si>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</si>
  <si>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</si>
  <si>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</si>
  <si>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</si>
  <si>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</si>
  <si>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</si>
  <si>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</si>
  <si>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</si>
  <si>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</si>
  <si>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</si>
  <si>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</si>
  <si>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</si>
  <si>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</si>
  <si>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</si>
  <si>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</si>
  <si>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</si>
  <si>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</si>
  <si>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</si>
  <si>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</si>
  <si>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</si>
  <si>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</si>
  <si>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</si>
  <si>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</si>
  <si>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</si>
  <si>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</si>
  <si>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</si>
  <si>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</si>
  <si>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</si>
  <si>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</si>
  <si>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</si>
  <si>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</si>
  <si>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</si>
  <si>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</si>
  <si>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</si>
  <si>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</si>
  <si>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</si>
  <si>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</si>
  <si>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</si>
  <si>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</si>
  <si>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</si>
  <si>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</si>
  <si>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</si>
  <si>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</si>
  <si>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</si>
  <si>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</si>
  <si>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</si>
  <si>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</si>
  <si>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</si>
  <si>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</si>
  <si>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</si>
  <si>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</si>
  <si>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</si>
  <si>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</si>
  <si>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</si>
  <si>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</si>
  <si>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</si>
  <si>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</si>
  <si>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</si>
  <si>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</si>
  <si>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</si>
  <si>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</si>
  <si>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</si>
  <si>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</si>
  <si>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</si>
  <si>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</si>
  <si>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</si>
  <si>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</si>
  <si>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</si>
  <si>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</si>
  <si>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</si>
  <si>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</si>
  <si>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</si>
  <si>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</si>
  <si>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</si>
  <si>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</si>
  <si>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</si>
  <si>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</si>
  <si>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</si>
  <si>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</si>
  <si>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</si>
  <si>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</si>
  <si>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</si>
  <si>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</si>
  <si>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</si>
  <si>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</si>
  <si>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</si>
  <si>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</si>
  <si>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</si>
  <si>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</si>
  <si>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</si>
  <si>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</si>
  <si>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</si>
  <si>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</si>
  <si>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</si>
  <si>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</si>
  <si>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</si>
  <si>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</si>
  <si>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</si>
  <si>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</si>
  <si>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</si>
  <si>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</si>
  <si>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</si>
  <si>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</si>
  <si>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</si>
  <si>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</si>
  <si>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</si>
  <si>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</si>
  <si>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</si>
  <si>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</si>
  <si>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</si>
  <si>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</si>
  <si>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</si>
  <si>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</si>
  <si>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</si>
  <si>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</si>
  <si>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</si>
  <si>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</si>
  <si>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</si>
  <si>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</si>
  <si>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</si>
  <si>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</si>
  <si>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</si>
  <si>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</si>
  <si>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</si>
  <si>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</si>
  <si>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</si>
  <si>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</si>
  <si>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</si>
  <si>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</si>
  <si>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</si>
  <si>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</si>
  <si>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</si>
  <si>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</si>
  <si>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</si>
  <si>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</si>
  <si>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</si>
  <si>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</si>
  <si>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</si>
  <si>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</si>
  <si>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</si>
  <si>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</si>
  <si>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</si>
  <si>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</si>
  <si>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</si>
  <si>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</si>
  <si>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</si>
  <si>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</si>
  <si>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</si>
  <si>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</si>
  <si>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</si>
  <si>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</si>
  <si>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</si>
  <si>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</si>
  <si>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</si>
  <si>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</si>
  <si>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</si>
  <si>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</si>
  <si>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</si>
  <si>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</si>
  <si>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</si>
  <si>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</si>
  <si>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</si>
  <si>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</si>
  <si>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</si>
  <si>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</si>
  <si>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</si>
  <si>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</si>
  <si>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</si>
  <si>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</si>
  <si>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</si>
  <si>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</si>
  <si>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</si>
  <si>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</si>
  <si>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</si>
  <si>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</si>
  <si>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</si>
  <si>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</si>
  <si>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</si>
  <si>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</si>
  <si>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</si>
  <si>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</si>
  <si>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</si>
  <si>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</si>
  <si>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</si>
  <si>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</si>
  <si>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</si>
  <si>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</si>
  <si>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</si>
  <si>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</si>
  <si>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</si>
  <si>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</si>
  <si>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</si>
  <si>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</si>
  <si>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</si>
  <si>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</si>
  <si>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</si>
  <si>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</si>
  <si>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</si>
  <si>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</si>
  <si>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</si>
  <si>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</si>
  <si>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</si>
  <si>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</si>
  <si>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</si>
  <si>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</si>
  <si>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</si>
  <si>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</si>
  <si>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</si>
  <si>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</si>
  <si>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</si>
  <si>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</si>
  <si>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</si>
  <si>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</si>
  <si>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</si>
  <si>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</si>
  <si>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</si>
  <si>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</si>
  <si>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</si>
  <si>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</si>
  <si>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</si>
  <si>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</si>
  <si>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</si>
  <si>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</si>
  <si>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</si>
  <si>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</si>
  <si>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</si>
  <si>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</si>
  <si>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</si>
  <si>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</si>
  <si>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</si>
  <si>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</si>
  <si>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</si>
  <si>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</si>
  <si>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</si>
  <si>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</si>
  <si>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</si>
  <si>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</si>
  <si>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</si>
  <si>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</si>
  <si>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</si>
  <si>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</si>
  <si>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</si>
  <si>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</si>
  <si>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</si>
  <si>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</si>
  <si>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</si>
  <si>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</si>
  <si>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</si>
  <si>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</si>
  <si>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</si>
  <si>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</si>
  <si>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</si>
  <si>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</si>
  <si>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</si>
  <si>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</si>
  <si>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</si>
  <si>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</si>
  <si>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</si>
  <si>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</si>
  <si>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</si>
  <si>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</si>
  <si>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</si>
  <si>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</si>
  <si>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</si>
  <si>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</si>
  <si>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</si>
  <si>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</si>
  <si>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</si>
  <si>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</si>
  <si>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</si>
  <si>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</si>
  <si>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</si>
  <si>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</si>
  <si>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</si>
  <si>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</si>
  <si>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</si>
  <si>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</si>
  <si>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</si>
  <si>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</si>
  <si>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</si>
  <si>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</si>
  <si>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</si>
  <si>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</si>
  <si>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</si>
  <si>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</si>
  <si>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</si>
  <si>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</si>
  <si>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</si>
  <si>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</si>
  <si>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</si>
  <si>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</si>
  <si>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</si>
  <si>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</si>
  <si>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</si>
  <si>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</si>
  <si>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</si>
  <si>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</si>
  <si>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</si>
  <si>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</si>
  <si>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</si>
  <si>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</si>
  <si>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</si>
  <si>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</si>
  <si>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</si>
  <si>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</si>
  <si>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</si>
  <si>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</si>
  <si>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</si>
  <si>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</si>
  <si>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</si>
  <si>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</si>
  <si>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</si>
  <si>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</si>
  <si>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</si>
  <si>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</si>
  <si>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</si>
  <si>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</si>
  <si>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</si>
  <si>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</si>
  <si>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</si>
  <si>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</si>
  <si>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</si>
  <si>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</si>
  <si>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</si>
  <si>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</si>
  <si>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</si>
  <si>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</si>
  <si>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</si>
  <si>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</si>
  <si>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</si>
  <si>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</si>
  <si>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</si>
  <si>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</si>
  <si>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</si>
  <si>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</si>
  <si>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</si>
  <si>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</si>
  <si>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</si>
  <si>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</si>
  <si>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</si>
  <si>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</si>
  <si>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</si>
  <si>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</si>
  <si>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</si>
  <si>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</si>
  <si>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</si>
  <si>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</si>
  <si>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</si>
  <si>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</si>
  <si>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</si>
  <si>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</si>
  <si>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</si>
  <si>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</si>
  <si>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</si>
  <si>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</si>
  <si>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</si>
  <si>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</si>
  <si>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</si>
  <si>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</si>
  <si>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</si>
  <si>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</si>
  <si>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</si>
  <si>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</si>
  <si>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</si>
  <si>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</si>
  <si>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</si>
  <si>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</si>
  <si>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</si>
  <si>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</si>
  <si>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</si>
  <si>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</si>
  <si>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</si>
  <si>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</si>
  <si>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</si>
  <si>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</si>
  <si>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</si>
  <si>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</si>
  <si>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</si>
  <si>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</si>
  <si>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</si>
  <si>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</si>
  <si>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</si>
  <si>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</si>
  <si>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</si>
  <si>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</si>
  <si>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</si>
  <si>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</si>
  <si>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</si>
  <si>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</si>
  <si>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</si>
  <si>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</si>
  <si>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</si>
  <si>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</si>
  <si>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</si>
  <si>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</si>
  <si>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</si>
  <si>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</si>
  <si>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</si>
  <si>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</si>
  <si>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</si>
  <si>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</si>
  <si>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</si>
  <si>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</si>
  <si>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</si>
  <si>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</si>
  <si>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</si>
  <si>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</si>
  <si>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</si>
  <si>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</si>
  <si>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</si>
  <si>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</si>
  <si>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</si>
  <si>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</si>
  <si>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</si>
  <si>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</si>
  <si>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</si>
  <si>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</si>
  <si>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</si>
  <si>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</si>
  <si>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</si>
  <si>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</si>
  <si>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</si>
  <si>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</si>
  <si>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</si>
  <si>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</si>
  <si>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</si>
  <si>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</si>
  <si>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</si>
  <si>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</si>
  <si>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</si>
  <si>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</si>
  <si>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</si>
  <si>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</si>
  <si>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</si>
  <si>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</si>
  <si>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</si>
  <si>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</si>
  <si>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</si>
  <si>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</si>
  <si>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</si>
  <si>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</si>
  <si>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</si>
  <si>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</si>
  <si>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</si>
  <si>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</si>
  <si>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</si>
  <si>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</si>
  <si>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</si>
  <si>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</si>
  <si>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</si>
  <si>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</si>
  <si>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</si>
  <si>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</si>
  <si>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</si>
  <si>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</si>
  <si>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</si>
  <si>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</si>
  <si>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</si>
  <si>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</si>
  <si>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</si>
  <si>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</si>
  <si>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</si>
  <si>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</si>
  <si>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</si>
  <si>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</si>
  <si>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</si>
  <si>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</si>
  <si>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</si>
  <si>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</si>
  <si>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</si>
  <si>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</si>
  <si>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</si>
  <si>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</si>
  <si>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</si>
  <si>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</si>
  <si>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</si>
  <si>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</si>
  <si>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</si>
  <si>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</si>
  <si>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</si>
  <si>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</si>
  <si>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</si>
  <si>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</si>
  <si>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</si>
  <si>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</si>
  <si>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</si>
  <si>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</si>
  <si>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</si>
  <si>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</si>
  <si>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</si>
  <si>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</si>
  <si>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</si>
  <si>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</si>
  <si>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</si>
  <si>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</si>
  <si>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</si>
  <si>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</si>
  <si>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</si>
  <si>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</si>
  <si>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</si>
  <si>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</si>
  <si>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</si>
  <si>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</si>
  <si>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</si>
  <si>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</si>
  <si>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</si>
  <si>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</si>
  <si>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</si>
  <si>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</si>
  <si>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</si>
  <si>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</si>
  <si>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</si>
  <si>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</si>
  <si>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</si>
  <si>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</si>
  <si>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</si>
  <si>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</si>
  <si>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</si>
  <si>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</si>
  <si>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</si>
  <si>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</si>
  <si>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</si>
  <si>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</si>
  <si>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</si>
  <si>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</si>
  <si>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</si>
  <si>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</si>
  <si>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</si>
  <si>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</si>
  <si>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</si>
  <si>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</si>
  <si>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</si>
  <si>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</si>
  <si>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</si>
  <si>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</si>
  <si>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</si>
  <si>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</si>
  <si>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</si>
  <si>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</si>
  <si>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</si>
  <si>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</si>
  <si>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</si>
  <si>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</si>
  <si>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</si>
  <si>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</si>
  <si>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</si>
  <si>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</si>
  <si>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</si>
  <si>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</si>
  <si>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</si>
  <si>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</si>
  <si>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</si>
  <si>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</si>
  <si>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</si>
  <si>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</si>
  <si>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</si>
  <si>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</si>
  <si>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</si>
  <si>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</si>
  <si>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</si>
  <si>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</si>
  <si>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</si>
  <si>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</si>
  <si>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</si>
  <si>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</si>
  <si>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</si>
  <si>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</si>
  <si>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</si>
  <si>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</si>
  <si>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</si>
  <si>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</si>
  <si>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</si>
  <si>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</si>
  <si>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</si>
  <si>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</si>
  <si>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</si>
  <si>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</si>
  <si>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</si>
  <si>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</si>
  <si>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</si>
  <si>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</si>
  <si>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</si>
  <si>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</si>
  <si>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</si>
  <si>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</si>
  <si>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</si>
  <si>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</si>
  <si>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</si>
  <si>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</si>
  <si>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</si>
  <si>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</si>
  <si>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</si>
  <si>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</si>
  <si>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</si>
  <si>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</si>
  <si>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</si>
  <si>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</si>
  <si>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</si>
  <si>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</si>
  <si>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</si>
  <si>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</si>
  <si>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</si>
  <si>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</si>
  <si>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</si>
  <si>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</si>
  <si>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</si>
  <si>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</si>
  <si>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</si>
  <si>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</si>
  <si>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</si>
  <si>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</si>
  <si>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</si>
  <si>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</si>
  <si>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</si>
  <si>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</si>
  <si>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</si>
  <si>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</si>
  <si>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</si>
  <si>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</si>
  <si>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</si>
  <si>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</si>
  <si>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</si>
  <si>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</si>
  <si>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</si>
  <si>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</si>
  <si>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</si>
  <si>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</si>
  <si>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</si>
  <si>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</si>
  <si>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</si>
  <si>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</si>
  <si>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</si>
  <si>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</si>
  <si>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</si>
  <si>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</si>
  <si>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</si>
  <si>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</si>
  <si>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</si>
  <si>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</si>
  <si>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</si>
  <si>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</si>
  <si>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</si>
  <si>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</si>
  <si>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</si>
  <si>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</si>
  <si>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</si>
  <si>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</si>
  <si>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</si>
  <si>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</si>
  <si>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</si>
  <si>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</si>
  <si>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</si>
  <si>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</si>
  <si>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</si>
  <si>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</si>
  <si>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</si>
  <si>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</si>
  <si>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</si>
  <si>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</si>
  <si>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</si>
  <si>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</si>
  <si>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</si>
  <si>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</si>
  <si>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</si>
  <si>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</si>
  <si>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</si>
  <si>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</si>
  <si>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</si>
  <si>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</si>
  <si>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</si>
  <si>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</si>
  <si>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</si>
  <si>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</si>
  <si>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</si>
  <si>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</si>
  <si>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</si>
  <si>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</si>
  <si>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</si>
  <si>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</si>
  <si>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</si>
  <si>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</si>
  <si>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</si>
  <si>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</si>
  <si>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</si>
  <si>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</si>
  <si>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</si>
  <si>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</si>
  <si>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</si>
  <si>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</si>
  <si>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</si>
  <si>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</si>
  <si>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</si>
  <si>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</si>
  <si>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</si>
  <si>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</si>
  <si>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</si>
  <si>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</si>
  <si>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</si>
  <si>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</si>
  <si>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</si>
  <si>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</si>
  <si>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</si>
  <si>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</si>
  <si>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</si>
  <si>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</si>
  <si>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</si>
  <si>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</si>
  <si>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</si>
  <si>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</si>
  <si>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</si>
  <si>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</si>
  <si>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</si>
  <si>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</si>
  <si>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</si>
  <si>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</si>
  <si>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</si>
  <si>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</si>
  <si>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</si>
  <si>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</si>
  <si>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</si>
  <si>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</si>
  <si>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</si>
  <si>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</si>
  <si>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</si>
  <si>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</si>
  <si>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</si>
  <si>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</si>
  <si>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</si>
  <si>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</si>
  <si>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</si>
  <si>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</si>
  <si>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</si>
  <si>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</si>
  <si>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</si>
  <si>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</si>
  <si>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</si>
  <si>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</si>
  <si>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</si>
  <si>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</si>
  <si>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</si>
  <si>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</si>
  <si>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</si>
  <si>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</si>
  <si>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</si>
  <si>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</si>
  <si>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</si>
  <si>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</si>
  <si>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</si>
  <si>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</si>
  <si>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</si>
  <si>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</si>
  <si>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</si>
  <si>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</si>
  <si>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</si>
  <si>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</si>
  <si>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</si>
  <si>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</si>
  <si>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</si>
  <si>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</si>
  <si>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</si>
  <si>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</si>
  <si>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</si>
  <si>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</si>
  <si>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</si>
  <si>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</si>
  <si>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</si>
  <si>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</si>
  <si>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</si>
  <si>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</si>
  <si>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</si>
  <si>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</si>
  <si>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</si>
  <si>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</si>
  <si>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</si>
  <si>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</si>
  <si>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</si>
  <si>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</si>
  <si>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</si>
  <si>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</si>
  <si>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</si>
  <si>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</si>
  <si>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</si>
  <si>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</si>
  <si>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</si>
  <si>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</si>
  <si>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</si>
  <si>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</si>
  <si>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</si>
  <si>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</si>
  <si>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</si>
  <si>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</si>
  <si>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</si>
  <si>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</si>
  <si>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</si>
  <si>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</si>
  <si>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</si>
  <si>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</si>
  <si>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</si>
  <si>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</si>
  <si>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</si>
  <si>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</si>
  <si>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</si>
  <si>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</si>
  <si>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</si>
  <si>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</si>
  <si>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</si>
  <si>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</si>
  <si>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</si>
  <si>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</si>
  <si>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</si>
  <si>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</si>
  <si>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</si>
  <si>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</si>
  <si>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</si>
  <si>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</si>
  <si>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</si>
  <si>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</si>
  <si>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</si>
  <si>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</si>
  <si>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</si>
  <si>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</si>
  <si>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</si>
  <si>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</si>
  <si>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</si>
  <si>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</si>
  <si>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</si>
  <si>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</si>
  <si>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</si>
  <si>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</si>
  <si>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</si>
  <si>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</si>
  <si>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</si>
  <si>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</si>
  <si>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</si>
  <si>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</si>
  <si>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</si>
  <si>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</si>
  <si>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</si>
  <si>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</si>
  <si>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</si>
  <si>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</si>
  <si>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</si>
  <si>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</si>
  <si>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</si>
  <si>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</si>
  <si>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</si>
  <si>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</si>
  <si>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</si>
  <si>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</si>
  <si>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</si>
  <si>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</si>
  <si>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</si>
  <si>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</si>
  <si>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</si>
  <si>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</si>
  <si>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</si>
  <si>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</si>
  <si>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</si>
  <si>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</si>
  <si>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</si>
  <si>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</si>
  <si>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</si>
  <si>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</si>
  <si>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</si>
  <si>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</si>
  <si>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</si>
  <si>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</si>
  <si>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</si>
  <si>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</si>
  <si>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</si>
  <si>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</si>
  <si>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</si>
  <si>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</si>
  <si>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</si>
  <si>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</si>
  <si>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</si>
  <si>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</si>
  <si>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</si>
  <si>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</si>
  <si>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</si>
  <si>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</si>
  <si>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</si>
  <si>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</si>
  <si>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</si>
  <si>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</si>
  <si>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</si>
  <si>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</si>
  <si>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</si>
  <si>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</si>
  <si>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</si>
  <si>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</si>
  <si>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</si>
  <si>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</si>
  <si>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</si>
  <si>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</si>
  <si>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</si>
  <si>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</si>
  <si>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</si>
  <si>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</si>
  <si>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</si>
  <si>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</si>
  <si>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</si>
  <si>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</si>
  <si>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</si>
  <si>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</si>
  <si>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</si>
  <si>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</si>
  <si>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</si>
  <si>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</si>
  <si>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</si>
  <si>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</si>
  <si>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</si>
  <si>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</si>
  <si>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</si>
  <si>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</si>
  <si>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</si>
  <si>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</si>
  <si>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</si>
  <si>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</si>
  <si>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</si>
  <si>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</si>
  <si>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</si>
  <si>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</si>
  <si>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</si>
  <si>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</si>
  <si>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</si>
  <si>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</si>
  <si>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</si>
  <si>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</si>
  <si>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</si>
  <si>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</si>
  <si>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</si>
  <si>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</si>
  <si>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</si>
  <si>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</si>
  <si>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</si>
  <si>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</si>
  <si>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</si>
  <si>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</si>
  <si>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</si>
  <si>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</si>
  <si>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</si>
  <si>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</si>
  <si>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</si>
  <si>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</si>
  <si>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</si>
  <si>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</si>
  <si>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</si>
  <si>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</si>
  <si>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</si>
  <si>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</si>
  <si>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</si>
  <si>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</si>
  <si>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</si>
  <si>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</si>
  <si>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</si>
  <si>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</si>
  <si>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</si>
  <si>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</si>
  <si>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</si>
  <si>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</si>
  <si>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</si>
  <si>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</si>
  <si>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</si>
  <si>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</si>
  <si>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</si>
  <si>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</si>
  <si>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</si>
  <si>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</si>
  <si>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</si>
  <si>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</si>
  <si>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</si>
  <si>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</si>
  <si>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</si>
  <si>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</si>
  <si>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</si>
  <si>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</si>
  <si>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</si>
  <si>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</si>
  <si>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</si>
  <si>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</si>
  <si>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</si>
  <si>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</si>
  <si>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</si>
  <si>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</si>
  <si>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</si>
  <si>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</si>
  <si>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</si>
  <si>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</si>
  <si>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</si>
  <si>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</si>
  <si>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</si>
  <si>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</si>
  <si>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</si>
  <si>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</si>
  <si>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</si>
  <si>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</si>
  <si>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</si>
  <si>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</si>
  <si>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</si>
  <si>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</si>
  <si>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</si>
  <si>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</si>
  <si>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</si>
  <si>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</si>
  <si>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</si>
  <si>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</si>
  <si>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</si>
  <si>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</si>
  <si>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</si>
  <si>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</si>
  <si>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</si>
  <si>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</si>
  <si>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</si>
  <si>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</si>
  <si>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</si>
  <si>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</si>
  <si>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</si>
  <si>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</si>
  <si>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</si>
  <si>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</si>
  <si>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</si>
  <si>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</si>
  <si>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</si>
  <si>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</si>
  <si>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</si>
  <si>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</si>
  <si>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</si>
  <si>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</si>
  <si>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</si>
  <si>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</si>
  <si>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</si>
  <si>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</si>
  <si>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</si>
  <si>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</si>
  <si>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</si>
  <si>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</si>
  <si>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</si>
  <si>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</si>
  <si>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</si>
  <si>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</si>
  <si>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</si>
  <si>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</si>
  <si>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</si>
  <si>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</si>
  <si>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</si>
  <si>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</si>
  <si>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</si>
  <si>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</si>
  <si>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</si>
  <si>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</si>
  <si>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</si>
  <si>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</si>
  <si>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</si>
  <si>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</si>
  <si>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</si>
  <si>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</si>
  <si>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</si>
  <si>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</si>
  <si>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</si>
  <si>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</si>
  <si>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</si>
  <si>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</si>
  <si>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</si>
  <si>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</si>
  <si>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</si>
  <si>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</si>
  <si>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</si>
  <si>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</si>
  <si>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</si>
  <si>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</si>
  <si>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</si>
  <si>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</si>
  <si>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</si>
  <si>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</si>
  <si>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</si>
  <si>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</si>
  <si>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</si>
  <si>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</si>
  <si>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</si>
  <si>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</si>
  <si>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</si>
  <si>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</si>
  <si>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</si>
  <si>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</si>
  <si>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</si>
  <si>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</si>
  <si>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</si>
  <si>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</si>
  <si>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</si>
  <si>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</si>
  <si>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</si>
  <si>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</si>
  <si>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</si>
  <si>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</si>
  <si>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</si>
  <si>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</si>
  <si>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</si>
  <si>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</si>
  <si>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</si>
  <si>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</si>
  <si>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</si>
  <si>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</si>
  <si>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</si>
  <si>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</si>
  <si>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</si>
  <si>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</si>
  <si>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</si>
  <si>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</si>
  <si>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</si>
  <si>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</si>
  <si>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</si>
  <si>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</si>
  <si>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</si>
  <si>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</si>
  <si>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</si>
  <si>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</si>
  <si>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</si>
  <si>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</si>
  <si>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</si>
  <si>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</si>
  <si>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</si>
  <si>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</si>
  <si>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</si>
  <si>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</si>
  <si>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</si>
  <si>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</si>
  <si>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</si>
  <si>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</si>
  <si>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</si>
  <si>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</si>
  <si>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</si>
  <si>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</si>
  <si>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</si>
  <si>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</si>
  <si>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</si>
  <si>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</si>
  <si>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</si>
  <si>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</si>
  <si>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</si>
  <si>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</si>
  <si>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</si>
  <si>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</si>
  <si>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</si>
  <si>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</si>
  <si>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</si>
  <si>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</si>
  <si>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</si>
  <si>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</si>
  <si>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</si>
  <si>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</si>
  <si>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</si>
  <si>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</si>
  <si>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</si>
  <si>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</si>
  <si>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</si>
  <si>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</si>
  <si>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</si>
  <si>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</si>
  <si>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</si>
  <si>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</si>
  <si>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</si>
  <si>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</si>
  <si>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</si>
  <si>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</si>
  <si>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</si>
  <si>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</si>
  <si>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</si>
  <si>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</si>
  <si>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</si>
  <si>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</si>
  <si>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</si>
  <si>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</si>
  <si>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</si>
  <si>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</si>
  <si>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</si>
  <si>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</si>
  <si>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</si>
  <si>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</si>
  <si>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</si>
  <si>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</si>
  <si>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</si>
  <si>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</si>
  <si>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</si>
  <si>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</si>
  <si>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</si>
  <si>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</si>
  <si>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</si>
  <si>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</si>
  <si>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</si>
  <si>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</si>
  <si>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</si>
  <si>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</si>
  <si>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</si>
  <si>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</si>
  <si>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</si>
  <si>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</si>
  <si>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</si>
  <si>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</si>
  <si>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</si>
  <si>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</si>
  <si>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</si>
  <si>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</si>
  <si>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</si>
  <si>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</si>
  <si>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</si>
  <si>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</si>
  <si>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</si>
  <si>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</si>
  <si>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</si>
  <si>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</si>
  <si>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</si>
  <si>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</si>
  <si>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</si>
  <si>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</si>
  <si>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</si>
  <si>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</si>
  <si>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</si>
  <si>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</si>
  <si>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</si>
  <si>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</si>
  <si>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</si>
  <si>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</si>
  <si>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</si>
  <si>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</si>
  <si>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</si>
  <si>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</si>
  <si>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</si>
  <si>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</si>
  <si>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</si>
  <si>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</si>
  <si>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</si>
  <si>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</si>
  <si>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</si>
  <si>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</si>
  <si>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</si>
  <si>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</si>
  <si>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</si>
  <si>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</si>
  <si>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</si>
  <si>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</si>
  <si>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</si>
  <si>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</si>
  <si>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</si>
  <si>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</si>
  <si>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</si>
  <si>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</si>
  <si>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</si>
  <si>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</si>
  <si>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</si>
  <si>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</si>
  <si>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</si>
  <si>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</si>
  <si>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</si>
  <si>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</si>
  <si>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</si>
  <si>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</si>
  <si>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</si>
  <si>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</si>
  <si>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</si>
  <si>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</si>
  <si>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</si>
  <si>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</si>
  <si>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</si>
  <si>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</si>
  <si>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</si>
  <si>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</si>
  <si>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</si>
  <si>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</si>
  <si>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</si>
  <si>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</si>
  <si>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</si>
  <si>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</si>
  <si>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</si>
  <si>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</si>
  <si>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</si>
  <si>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</si>
  <si>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</si>
  <si>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</si>
  <si>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</si>
  <si>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</si>
  <si>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</si>
  <si>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</si>
  <si>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</si>
  <si>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</si>
  <si>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</si>
  <si>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</si>
  <si>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</si>
  <si>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</si>
  <si>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</si>
  <si>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</si>
  <si>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</si>
  <si>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</si>
  <si>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</si>
  <si>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</si>
  <si>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</si>
  <si>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</si>
  <si>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</si>
  <si>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</si>
  <si>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</si>
  <si>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</si>
  <si>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</si>
  <si>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</si>
  <si>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</si>
  <si>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</si>
  <si>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</si>
  <si>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</si>
  <si>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</si>
  <si>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</si>
  <si>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</si>
  <si>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</si>
  <si>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</si>
  <si>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</si>
  <si>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</si>
  <si>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</si>
  <si>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</si>
  <si>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</si>
  <si>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</si>
  <si>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</si>
  <si>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</si>
  <si>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</si>
  <si>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</si>
  <si>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</si>
  <si>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</si>
  <si>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</si>
  <si>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</si>
  <si>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</si>
  <si>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</si>
  <si>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</si>
  <si>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</si>
  <si>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</si>
  <si>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</si>
  <si>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</si>
  <si>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</si>
  <si>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</si>
  <si>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</si>
  <si>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</si>
  <si>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</si>
  <si>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</si>
  <si>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</si>
  <si>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</si>
  <si>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</si>
  <si>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</si>
  <si>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</si>
  <si>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</si>
  <si>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</si>
  <si>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</si>
  <si>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</si>
  <si>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</si>
  <si>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</si>
  <si>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</si>
  <si>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</si>
  <si>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</si>
  <si>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</si>
  <si>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</si>
  <si>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</si>
  <si>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</si>
  <si>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</si>
  <si>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</si>
  <si>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</si>
  <si>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</si>
  <si>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</si>
  <si>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</si>
  <si>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</si>
  <si>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</si>
  <si>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</si>
  <si>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</si>
  <si>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</si>
  <si>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</si>
  <si>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</si>
  <si>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</si>
  <si>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</si>
  <si>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</si>
  <si>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</si>
  <si>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</si>
  <si>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</si>
  <si>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</si>
  <si>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</si>
  <si>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</si>
  <si>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</si>
  <si>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</si>
  <si>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</si>
  <si>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</si>
  <si>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</si>
  <si>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</si>
  <si>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</si>
  <si>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</si>
  <si>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</si>
  <si>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</si>
  <si>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</si>
  <si>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</si>
  <si>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</si>
  <si>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</si>
  <si>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</si>
  <si>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</si>
  <si>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</si>
  <si>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</si>
  <si>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</si>
  <si>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</si>
  <si>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</si>
  <si>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</si>
  <si>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</si>
  <si>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</si>
  <si>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</si>
  <si>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</si>
  <si>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</si>
  <si>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</si>
  <si>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</si>
  <si>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</si>
  <si>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</si>
  <si>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</si>
  <si>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</si>
  <si>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</si>
  <si>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</si>
  <si>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</si>
  <si>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</si>
  <si>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</si>
  <si>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</si>
  <si>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</si>
  <si>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</si>
  <si>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</si>
  <si>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</si>
  <si>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</si>
  <si>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</si>
  <si>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</si>
  <si>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</si>
  <si>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</si>
  <si>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</si>
  <si>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</si>
  <si>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</si>
  <si>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</si>
  <si>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</si>
  <si>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</si>
  <si>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</si>
  <si>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</si>
  <si>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</si>
  <si>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</si>
  <si>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</si>
  <si>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</si>
  <si>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</si>
  <si>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</si>
  <si>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</si>
  <si>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</si>
  <si>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</si>
  <si>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</si>
  <si>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</si>
  <si>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</si>
  <si>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</si>
  <si>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</si>
  <si>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</si>
  <si>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</si>
  <si>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</si>
  <si>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</si>
  <si>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</si>
  <si>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</si>
  <si>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</si>
  <si>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</si>
  <si>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</si>
  <si>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</si>
  <si>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</si>
  <si>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</si>
  <si>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</si>
  <si>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</si>
  <si>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</si>
  <si>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</si>
  <si>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</si>
  <si>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</si>
  <si>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</si>
  <si>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</si>
  <si>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</si>
  <si>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</si>
  <si>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</si>
  <si>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</si>
  <si>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</si>
  <si>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</si>
  <si>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</si>
  <si>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</si>
  <si>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</si>
  <si>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</si>
  <si>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</si>
  <si>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</si>
  <si>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</si>
  <si>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</si>
  <si>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</si>
  <si>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</si>
  <si>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</si>
  <si>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</si>
  <si>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</si>
  <si>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</si>
  <si>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</si>
  <si>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</si>
  <si>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</si>
  <si>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</si>
  <si>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</si>
  <si>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</si>
  <si>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</si>
  <si>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</si>
  <si>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</si>
  <si>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</si>
  <si>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</si>
  <si>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</si>
  <si>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</si>
  <si>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</si>
  <si>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</si>
  <si>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</si>
  <si>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</si>
  <si>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</si>
  <si>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</si>
  <si>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</si>
  <si>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</si>
  <si>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</si>
  <si>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</si>
  <si>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</si>
  <si>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</si>
  <si>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</si>
  <si>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</si>
  <si>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</si>
  <si>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</si>
  <si>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</si>
  <si>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</si>
  <si>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</si>
  <si>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</si>
  <si>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</si>
  <si>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</si>
  <si>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</si>
  <si>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</si>
  <si>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</si>
  <si>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</si>
  <si>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</si>
  <si>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</si>
  <si>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</si>
  <si>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</si>
  <si>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</si>
  <si>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</si>
  <si>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</si>
  <si>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</si>
  <si>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</si>
  <si>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</si>
  <si>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</si>
  <si>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</si>
  <si>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</si>
  <si>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</si>
  <si>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</si>
  <si>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</si>
  <si>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</si>
  <si>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</si>
  <si>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</si>
  <si>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</si>
  <si>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</si>
  <si>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</si>
  <si>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</si>
  <si>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</si>
  <si>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</si>
  <si>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</si>
  <si>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</si>
  <si>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</si>
  <si>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</si>
  <si>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</si>
  <si>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</si>
  <si>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</si>
  <si>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</si>
  <si>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</si>
  <si>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</si>
  <si>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</si>
  <si>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</si>
  <si>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</si>
  <si>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</si>
  <si>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</si>
  <si>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</si>
  <si>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</si>
  <si>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</si>
  <si>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</si>
  <si>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</si>
  <si>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</si>
  <si>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</si>
  <si>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</si>
  <si>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</si>
  <si>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</si>
  <si>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</si>
  <si>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</si>
  <si>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</si>
  <si>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</si>
  <si>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</si>
  <si>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</si>
  <si>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</si>
  <si>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</si>
  <si>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</si>
  <si>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</si>
  <si>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</si>
  <si>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</si>
  <si>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</si>
  <si>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</si>
  <si>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</si>
  <si>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</si>
  <si>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</si>
  <si>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</si>
  <si>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</si>
  <si>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</si>
  <si>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</si>
  <si>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</si>
  <si>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</si>
  <si>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</si>
  <si>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</si>
  <si>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</si>
  <si>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</si>
  <si>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</si>
  <si>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</si>
  <si>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</si>
  <si>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</si>
  <si>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</si>
  <si>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</si>
  <si>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</si>
  <si>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</si>
  <si>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</si>
  <si>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</si>
  <si>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</si>
  <si>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</si>
  <si>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</si>
  <si>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</si>
  <si>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</si>
  <si>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</si>
  <si>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</si>
  <si>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</si>
  <si>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</si>
  <si>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</si>
  <si>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</si>
  <si>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</si>
  <si>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</si>
  <si>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</si>
  <si>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</si>
  <si>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</si>
  <si>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</si>
  <si>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</si>
  <si>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</si>
  <si>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</si>
  <si>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</si>
  <si>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</si>
  <si>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</si>
  <si>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</si>
  <si>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</si>
  <si>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</si>
  <si>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</si>
  <si>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</si>
  <si>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</si>
  <si>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</si>
  <si>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</si>
  <si>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</si>
  <si>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</si>
  <si>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</si>
  <si>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</si>
  <si>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</si>
  <si>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</si>
  <si>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</si>
  <si>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</si>
  <si>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</si>
  <si>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</si>
  <si>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</si>
  <si>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</si>
  <si>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</si>
  <si>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</si>
  <si>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</si>
  <si>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</si>
  <si>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</si>
  <si>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</si>
  <si>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</si>
  <si>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</si>
  <si>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</si>
  <si>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</si>
  <si>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</si>
  <si>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</si>
  <si>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</si>
  <si>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</si>
  <si>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</si>
  <si>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</si>
  <si>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</si>
  <si>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</si>
  <si>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</si>
  <si>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</si>
  <si>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</si>
  <si>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</si>
  <si>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</si>
  <si>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</si>
  <si>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</si>
  <si>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</si>
  <si>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</si>
  <si>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</si>
  <si>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</si>
  <si>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</si>
  <si>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</si>
  <si>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</si>
  <si>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</si>
  <si>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</si>
  <si>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</si>
  <si>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</si>
  <si>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</si>
  <si>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</si>
  <si>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</si>
  <si>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</si>
  <si>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</si>
  <si>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</si>
  <si>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</si>
  <si>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</si>
  <si>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</si>
  <si>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</si>
  <si>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</si>
  <si>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</si>
  <si>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</si>
  <si>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</si>
  <si>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</si>
  <si>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</si>
  <si>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</si>
  <si>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</si>
  <si>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</si>
  <si>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</si>
  <si>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</si>
  <si>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</si>
  <si>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</si>
  <si>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</si>
  <si>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</si>
  <si>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</si>
  <si>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</si>
  <si>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</si>
  <si>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</si>
  <si>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</si>
  <si>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</si>
  <si>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</si>
  <si>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</si>
  <si>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</si>
  <si>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</si>
  <si>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</si>
  <si>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</si>
  <si>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</si>
  <si>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</si>
  <si>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</si>
  <si>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</si>
  <si>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</si>
  <si>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</si>
  <si>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</si>
  <si>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</si>
  <si>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</si>
  <si>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</si>
  <si>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</si>
  <si>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</si>
  <si>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</si>
  <si>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</si>
  <si>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</si>
  <si>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</si>
  <si>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</si>
  <si>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</si>
  <si>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</si>
  <si>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</si>
  <si>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</si>
  <si>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</si>
  <si>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</si>
  <si>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</si>
  <si>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</si>
  <si>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</si>
  <si>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</si>
  <si>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</si>
  <si>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</si>
  <si>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</si>
  <si>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</si>
  <si>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</si>
  <si>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</si>
  <si>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</si>
  <si>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</si>
  <si>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</si>
  <si>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</si>
  <si>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</si>
  <si>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</si>
  <si>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</si>
  <si>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</si>
  <si>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</si>
  <si>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</si>
  <si>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</si>
  <si>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</si>
  <si>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</si>
  <si>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</si>
  <si>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</si>
  <si>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</si>
  <si>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</si>
  <si>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</si>
  <si>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</si>
  <si>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</si>
  <si>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</si>
  <si>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</si>
  <si>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</si>
  <si>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</si>
  <si>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</si>
  <si>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</si>
  <si>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</si>
  <si>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</si>
  <si>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</si>
  <si>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</si>
  <si>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</si>
  <si>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</si>
  <si>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</si>
  <si>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</si>
  <si>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</si>
  <si>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</si>
  <si>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</si>
  <si>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</si>
  <si>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</si>
  <si>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</si>
  <si>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</si>
  <si>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</si>
  <si>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</si>
  <si>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</si>
  <si>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</si>
  <si>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</si>
  <si>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</si>
  <si>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</si>
  <si>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</si>
  <si>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</si>
  <si>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</si>
  <si>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</si>
  <si>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</si>
  <si>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</si>
  <si>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</si>
  <si>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</si>
  <si>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</si>
  <si>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</si>
  <si>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</si>
  <si>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</si>
  <si>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</si>
  <si>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</si>
  <si>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</si>
  <si>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</si>
  <si>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</si>
  <si>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</si>
  <si>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</si>
  <si>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</si>
  <si>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</si>
  <si>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</si>
  <si>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</si>
  <si>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</si>
  <si>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</si>
  <si>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</si>
  <si>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</si>
  <si>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</si>
  <si>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</si>
  <si>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</si>
  <si>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</si>
  <si>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</si>
  <si>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</si>
  <si>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</si>
  <si>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</si>
  <si>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</si>
  <si>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</si>
  <si>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</si>
  <si>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</si>
  <si>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</si>
  <si>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</si>
  <si>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</si>
  <si>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</si>
  <si>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</si>
  <si>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</si>
  <si>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</si>
  <si>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</si>
  <si>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</si>
  <si>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</si>
  <si>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</si>
  <si>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</si>
  <si>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</si>
  <si>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</si>
  <si>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</si>
  <si>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</si>
  <si>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</si>
  <si>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</si>
  <si>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</si>
  <si>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</si>
  <si>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</si>
  <si>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</si>
  <si>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</si>
  <si>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</si>
  <si>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</si>
  <si>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</si>
  <si>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</si>
  <si>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</si>
  <si>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</si>
  <si>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</si>
  <si>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</si>
  <si>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</si>
  <si>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</si>
  <si>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</si>
  <si>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</si>
  <si>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</si>
  <si>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</si>
  <si>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</si>
  <si>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</si>
  <si>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</si>
  <si>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</si>
  <si>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</si>
  <si>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</si>
  <si>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</si>
  <si>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</si>
  <si>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</si>
  <si>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</si>
  <si>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</si>
  <si>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</si>
  <si>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</si>
  <si>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</si>
  <si>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</si>
  <si>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</si>
  <si>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</si>
  <si>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</si>
  <si>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</si>
  <si>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</si>
  <si>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</si>
  <si>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</si>
  <si>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</si>
  <si>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</si>
  <si>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</si>
  <si>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</si>
  <si>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</si>
  <si>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</si>
  <si>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</si>
  <si>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</si>
  <si>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</si>
  <si>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</si>
  <si>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</si>
  <si>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</si>
  <si>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</si>
  <si>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</si>
  <si>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</si>
  <si>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</si>
  <si>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</si>
  <si>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</si>
  <si>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</si>
  <si>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</si>
  <si>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</si>
  <si>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</si>
  <si>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</si>
  <si>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</si>
  <si>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</si>
  <si>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</si>
  <si>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</si>
  <si>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</si>
  <si>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</si>
  <si>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</si>
  <si>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</si>
  <si>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</si>
  <si>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</si>
  <si>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</si>
  <si>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</si>
  <si>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</si>
  <si>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</si>
  <si>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</si>
  <si>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</si>
  <si>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</si>
  <si>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</si>
  <si>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</si>
  <si>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</si>
  <si>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</si>
  <si>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</si>
  <si>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</si>
  <si>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</si>
  <si>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</si>
  <si>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</si>
  <si>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</si>
  <si>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</si>
  <si>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</si>
  <si>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</si>
  <si>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</si>
  <si>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</si>
  <si>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</si>
  <si>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</si>
  <si>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</si>
  <si>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</si>
  <si>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</si>
  <si>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</si>
  <si>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</si>
  <si>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</si>
  <si>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</si>
  <si>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</si>
  <si>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</si>
  <si>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</si>
  <si>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</si>
  <si>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</si>
  <si>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</si>
  <si>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</si>
  <si>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</si>
  <si>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</si>
  <si>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</si>
  <si>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</si>
  <si>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</si>
  <si>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</si>
  <si>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</si>
  <si>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</si>
  <si>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</si>
  <si>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</si>
  <si>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</si>
  <si>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</si>
  <si>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</si>
  <si>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</si>
  <si>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</si>
  <si>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</si>
  <si>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</si>
  <si>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</si>
  <si>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</si>
  <si>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</si>
  <si>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</si>
  <si>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</si>
  <si>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</si>
  <si>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</si>
  <si>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</si>
  <si>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</si>
  <si>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</si>
  <si>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</si>
  <si>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</si>
  <si>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</si>
  <si>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</si>
  <si>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</si>
  <si>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</si>
  <si>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</si>
  <si>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</si>
  <si>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</si>
  <si>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</si>
  <si>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</si>
  <si>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</si>
  <si>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</si>
  <si>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</si>
  <si>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</si>
  <si>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</si>
  <si>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</si>
  <si>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</si>
  <si>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</si>
  <si>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</si>
  <si>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</si>
  <si>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</si>
  <si>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</si>
  <si>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</si>
  <si>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</si>
  <si>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</si>
  <si>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</si>
  <si>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</si>
  <si>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</si>
  <si>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</si>
  <si>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</si>
  <si>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</si>
  <si>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</si>
  <si>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</si>
  <si>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</si>
  <si>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</si>
  <si>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</si>
  <si>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</si>
  <si>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</si>
  <si>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</si>
  <si>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</si>
  <si>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</si>
  <si>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</si>
  <si>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</si>
  <si>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</si>
  <si>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</si>
  <si>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</si>
  <si>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</si>
  <si>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</si>
  <si>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</si>
  <si>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</si>
  <si>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</si>
  <si>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</si>
  <si>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</si>
  <si>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</si>
  <si>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</si>
  <si>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</si>
  <si>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</si>
  <si>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</si>
  <si>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</si>
  <si>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</si>
  <si>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</si>
  <si>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</si>
  <si>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</si>
  <si>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</si>
  <si>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</si>
  <si>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</si>
  <si>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</si>
  <si>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</si>
  <si>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</si>
  <si>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</si>
  <si>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</si>
  <si>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</si>
  <si>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</si>
  <si>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</si>
  <si>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</si>
  <si>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</si>
  <si>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</si>
  <si>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</si>
  <si>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</si>
  <si>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</si>
  <si>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</si>
  <si>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</si>
  <si>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</si>
  <si>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</si>
  <si>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</si>
  <si>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</si>
  <si>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</si>
  <si>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</si>
  <si>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</si>
  <si>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</si>
  <si>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</si>
  <si>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</si>
  <si>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</si>
  <si>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</si>
  <si>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</si>
  <si>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</si>
  <si>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</si>
  <si>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</si>
  <si>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</si>
  <si>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</si>
  <si>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</si>
  <si>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</si>
  <si>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</si>
  <si>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</si>
  <si>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</si>
  <si>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</si>
  <si>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</si>
  <si>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</si>
  <si>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</si>
  <si>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</si>
  <si>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</si>
  <si>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</si>
  <si>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</si>
  <si>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</si>
  <si>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</si>
  <si>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</si>
  <si>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</si>
  <si>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</si>
  <si>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</si>
  <si>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</si>
  <si>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</si>
  <si>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</si>
  <si>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</si>
  <si>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</si>
  <si>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</si>
  <si>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</si>
  <si>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</si>
  <si>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</si>
  <si>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</si>
  <si>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</si>
  <si>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</si>
  <si>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</si>
  <si>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</si>
  <si>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</si>
  <si>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</si>
  <si>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</si>
  <si>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</si>
  <si>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</si>
  <si>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</si>
  <si>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</si>
  <si>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</si>
  <si>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</si>
  <si>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</si>
  <si>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</si>
  <si>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</si>
  <si>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</si>
  <si>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</si>
  <si>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</si>
  <si>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</si>
  <si>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</si>
  <si>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</si>
  <si>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</si>
  <si>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</si>
  <si>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</si>
  <si>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</si>
  <si>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</si>
  <si>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</si>
  <si>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</si>
  <si>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</si>
  <si>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</si>
  <si>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</si>
  <si>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</si>
  <si>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</si>
  <si>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</si>
  <si>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</si>
  <si>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</si>
  <si>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</si>
  <si>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</si>
  <si>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</si>
  <si>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</si>
  <si>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</si>
  <si>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</si>
  <si>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</si>
  <si>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</si>
  <si>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</si>
  <si>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</si>
  <si>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</si>
  <si>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</si>
  <si>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</si>
  <si>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</si>
  <si>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</si>
  <si>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</si>
  <si>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</si>
  <si>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</si>
  <si>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</si>
  <si>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</si>
  <si>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</si>
  <si>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</si>
  <si>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</si>
  <si>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</si>
  <si>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</si>
  <si>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</si>
  <si>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</si>
  <si>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</si>
  <si>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</si>
  <si>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</si>
  <si>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</si>
  <si>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</si>
  <si>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</si>
  <si>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</si>
  <si>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</si>
  <si>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</si>
  <si>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</si>
  <si>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</si>
  <si>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</si>
  <si>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</si>
  <si>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</si>
  <si>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</si>
  <si>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</si>
  <si>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</si>
  <si>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</si>
  <si>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</si>
  <si>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</si>
  <si>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</si>
  <si>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</si>
  <si>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</si>
  <si>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</si>
  <si>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</si>
  <si>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</si>
  <si>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</si>
  <si>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</si>
  <si>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</si>
  <si>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</si>
  <si>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</si>
  <si>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</si>
  <si>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</si>
  <si>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</si>
  <si>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</si>
  <si>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</si>
  <si>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</si>
  <si>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</si>
  <si>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</si>
  <si>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</si>
  <si>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</si>
  <si>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</si>
  <si>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</si>
  <si>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</si>
  <si>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</si>
  <si>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</si>
  <si>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</si>
  <si>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</si>
  <si>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</si>
  <si>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</si>
  <si>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</si>
  <si>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</si>
  <si>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</si>
  <si>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</si>
  <si>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</si>
  <si>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</si>
  <si>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</si>
  <si>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</si>
  <si>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</si>
  <si>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</si>
  <si>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</si>
  <si>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</si>
  <si>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</si>
  <si>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</si>
  <si>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</si>
  <si>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</si>
  <si>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</si>
  <si>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</si>
  <si>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</si>
  <si>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</si>
  <si>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</si>
  <si>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</si>
  <si>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</si>
  <si>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</si>
  <si>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</si>
  <si>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</si>
  <si>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</si>
  <si>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</si>
  <si>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</si>
  <si>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</si>
  <si>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</si>
  <si>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</si>
  <si>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</si>
  <si>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</si>
  <si>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</si>
  <si>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</si>
  <si>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</si>
  <si>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</si>
  <si>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</si>
  <si>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</si>
  <si>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</si>
  <si>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</si>
  <si>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</si>
  <si>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</si>
  <si>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</si>
  <si>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</si>
  <si>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</si>
  <si>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</si>
  <si>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</si>
  <si>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</si>
  <si>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</si>
  <si>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</si>
  <si>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</si>
  <si>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</si>
  <si>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</si>
  <si>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</si>
  <si>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</si>
  <si>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</si>
  <si>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</si>
  <si>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</si>
  <si>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</si>
  <si>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</si>
  <si>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</si>
  <si>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</si>
  <si>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</si>
  <si>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</si>
  <si>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</si>
  <si>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</si>
  <si>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</si>
  <si>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</si>
  <si>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</si>
  <si>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</si>
  <si>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</si>
  <si>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</si>
  <si>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</si>
  <si>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</si>
  <si>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</si>
  <si>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</si>
  <si>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</si>
  <si>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</si>
  <si>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</si>
  <si>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</si>
  <si>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</si>
  <si>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</si>
  <si>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</si>
  <si>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</si>
  <si>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</si>
  <si>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</si>
  <si>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</si>
  <si>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</si>
  <si>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</si>
  <si>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</si>
  <si>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</si>
  <si>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</si>
  <si>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</si>
  <si>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</si>
  <si>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</si>
  <si>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</si>
  <si>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</si>
  <si>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</si>
  <si>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</si>
  <si>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</si>
  <si>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</si>
  <si>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</si>
  <si>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</si>
  <si>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</si>
  <si>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</si>
  <si>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</si>
  <si>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</si>
  <si>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</si>
  <si>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</si>
  <si>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</si>
  <si>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</si>
  <si>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</si>
  <si>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</si>
  <si>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</si>
  <si>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</si>
  <si>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</si>
  <si>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</si>
  <si>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</si>
  <si>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</si>
  <si>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</si>
  <si>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</si>
  <si>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</si>
  <si>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</si>
  <si>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</si>
  <si>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</si>
  <si>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</si>
  <si>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</si>
  <si>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</si>
  <si>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</si>
  <si>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</si>
  <si>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</si>
  <si>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</si>
  <si>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</si>
  <si>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</si>
  <si>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</si>
  <si>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</si>
  <si>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</si>
  <si>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</si>
  <si>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</si>
  <si>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</si>
  <si>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</si>
  <si>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</si>
  <si>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</si>
  <si>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</si>
  <si>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</si>
  <si>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</si>
  <si>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</si>
  <si>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</si>
  <si>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</si>
  <si>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</si>
  <si>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</si>
  <si>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</si>
  <si>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</si>
  <si>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</si>
  <si>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</si>
  <si>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</si>
  <si>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</si>
  <si>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</si>
  <si>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</si>
  <si>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</si>
  <si>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</si>
  <si>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</si>
  <si>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</si>
  <si>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</si>
  <si>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</si>
  <si>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</si>
  <si>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</si>
  <si>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</si>
  <si>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</si>
  <si>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</si>
  <si>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</si>
  <si>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</si>
  <si>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</si>
  <si>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</si>
  <si>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</si>
  <si>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</si>
  <si>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</si>
  <si>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</si>
  <si>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</si>
  <si>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</si>
  <si>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</si>
  <si>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</si>
  <si>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</si>
  <si>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</si>
  <si>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</si>
  <si>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</si>
  <si>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</si>
  <si>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</si>
  <si>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</si>
  <si>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</si>
  <si>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</si>
  <si>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</si>
  <si>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</si>
  <si>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</si>
  <si>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</si>
  <si>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</si>
  <si>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</si>
  <si>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</si>
  <si>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</si>
  <si>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</si>
  <si>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</si>
  <si>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</si>
  <si>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</si>
  <si>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</si>
  <si>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</si>
  <si>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</si>
  <si>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</si>
  <si>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</si>
  <si>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</si>
  <si>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</si>
  <si>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</si>
  <si>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</si>
  <si>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</si>
  <si>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</si>
  <si>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</si>
  <si>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</si>
  <si>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</si>
  <si>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</si>
  <si>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</si>
  <si>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</si>
  <si>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</si>
  <si>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</si>
  <si>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</si>
  <si>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</si>
  <si>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</si>
  <si>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</si>
  <si>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</si>
  <si>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</si>
  <si>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</si>
  <si>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</si>
  <si>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</si>
  <si>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</si>
  <si>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</si>
  <si>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</si>
  <si>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</si>
  <si>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</si>
  <si>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</si>
  <si>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</si>
  <si>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</si>
  <si>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</si>
  <si>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</si>
  <si>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</si>
  <si>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</si>
  <si>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</si>
  <si>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</si>
  <si>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</si>
  <si>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</si>
  <si>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</si>
  <si>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</si>
  <si>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</si>
  <si>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</si>
  <si>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</si>
  <si>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</si>
  <si>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</si>
  <si>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</si>
  <si>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</si>
  <si>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</si>
  <si>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</si>
  <si>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</si>
  <si>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</si>
  <si>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</si>
  <si>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</si>
  <si>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</si>
  <si>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</si>
  <si>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</si>
  <si>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</si>
  <si>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</si>
  <si>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</si>
  <si>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</si>
  <si>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</si>
  <si>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</si>
  <si>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</si>
  <si>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</si>
  <si>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</si>
  <si>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</si>
  <si>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</si>
  <si>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</si>
  <si>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</si>
  <si>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</si>
  <si>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</si>
  <si>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</si>
  <si>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</si>
  <si>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</si>
  <si>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</si>
  <si>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</si>
  <si>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</si>
  <si>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</si>
  <si>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</si>
  <si>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</si>
  <si>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</si>
  <si>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</si>
  <si>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</si>
  <si>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</si>
  <si>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</si>
  <si>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</si>
  <si>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</si>
  <si>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</si>
  <si>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</si>
  <si>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</si>
  <si>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</si>
  <si>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</si>
  <si>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</si>
  <si>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</si>
  <si>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</si>
  <si>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</si>
  <si>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</si>
  <si>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</si>
  <si>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</si>
  <si>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</si>
  <si>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</si>
  <si>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</si>
  <si>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</si>
  <si>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</si>
  <si>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</si>
  <si>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</si>
  <si>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</si>
  <si>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</si>
  <si>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</si>
  <si>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</si>
  <si>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</si>
  <si>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</si>
  <si>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</si>
  <si>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</si>
  <si>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</si>
  <si>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</si>
  <si>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</si>
  <si>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</si>
  <si>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</si>
  <si>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</si>
  <si>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</si>
  <si>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</si>
  <si>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</si>
  <si>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</si>
  <si>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</si>
  <si>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</si>
  <si>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</si>
  <si>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</si>
  <si>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</si>
  <si>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</si>
  <si>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</si>
  <si>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</si>
  <si>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</si>
  <si>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</si>
  <si>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</si>
  <si>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</si>
  <si>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</si>
  <si>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</si>
  <si>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</si>
  <si>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</si>
  <si>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</si>
  <si>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</si>
  <si>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</si>
  <si>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</si>
  <si>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</si>
  <si>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</si>
  <si>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</si>
  <si>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</si>
  <si>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</si>
  <si>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</si>
  <si>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</si>
  <si>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</si>
  <si>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</si>
  <si>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</si>
  <si>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</si>
  <si>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</si>
  <si>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</si>
  <si>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</si>
  <si>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</si>
  <si>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</si>
  <si>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</si>
  <si>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</si>
  <si>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</si>
  <si>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</si>
  <si>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</si>
  <si>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</si>
  <si>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</si>
  <si>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</si>
  <si>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</si>
  <si>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</si>
  <si>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</si>
  <si>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</si>
  <si>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</si>
  <si>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</si>
  <si>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</si>
  <si>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</si>
  <si>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</si>
  <si>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</si>
  <si>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</si>
  <si>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</si>
  <si>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</si>
  <si>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</si>
  <si>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</si>
  <si>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</si>
  <si>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</si>
  <si>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</si>
  <si>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</si>
  <si>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</si>
  <si>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</si>
  <si>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</si>
  <si>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</si>
  <si>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</si>
  <si>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</si>
  <si>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</si>
  <si>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</si>
  <si>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</si>
  <si>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</si>
  <si>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</si>
  <si>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</si>
  <si>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</si>
  <si>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</si>
  <si>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</si>
  <si>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</si>
  <si>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</si>
  <si>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</si>
  <si>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</si>
  <si>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</si>
  <si>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</si>
  <si>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</si>
  <si>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</si>
  <si>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</si>
  <si>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</si>
  <si>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</si>
  <si>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</si>
  <si>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</si>
  <si>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</si>
  <si>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</si>
  <si>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</si>
  <si>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</si>
  <si>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</si>
  <si>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</si>
  <si>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</si>
  <si>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</si>
  <si>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</si>
  <si>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</si>
  <si>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</si>
  <si>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</si>
  <si>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</si>
  <si>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</si>
  <si>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</si>
  <si>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</si>
  <si>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</si>
  <si>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</si>
  <si>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</si>
  <si>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</si>
  <si>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</si>
  <si>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</si>
  <si>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</si>
  <si>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</si>
  <si>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</si>
  <si>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</si>
  <si>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</si>
  <si>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</si>
  <si>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</si>
  <si>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</si>
  <si>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</si>
  <si>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</si>
  <si>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</si>
  <si>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</si>
  <si>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</si>
  <si>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</si>
  <si>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</si>
  <si>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</si>
  <si>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</si>
  <si>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</si>
  <si>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</si>
  <si>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</si>
  <si>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</si>
  <si>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</si>
  <si>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</si>
  <si>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</si>
  <si>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</si>
  <si>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</si>
  <si>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</si>
  <si>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</si>
  <si>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</si>
  <si>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</si>
  <si>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</si>
  <si>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</si>
  <si>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</si>
  <si>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</si>
  <si>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</si>
  <si>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</si>
  <si>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</si>
  <si>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</si>
  <si>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</si>
  <si>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</si>
  <si>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</si>
  <si>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</si>
  <si>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</si>
  <si>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</si>
  <si>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</si>
  <si>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</si>
  <si>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</si>
  <si>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</si>
  <si>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</si>
  <si>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</si>
  <si>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</si>
  <si>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</si>
  <si>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</si>
  <si>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</si>
  <si>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</si>
  <si>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</si>
  <si>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</si>
  <si>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</si>
  <si>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</si>
  <si>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</si>
  <si>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</si>
  <si>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</si>
  <si>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</si>
  <si>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</si>
  <si>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</si>
  <si>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</si>
  <si>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</si>
  <si>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</si>
  <si>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</si>
  <si>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</si>
  <si>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</si>
  <si>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</si>
  <si>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</si>
  <si>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</si>
  <si>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</si>
  <si>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</si>
  <si>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</si>
  <si>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</si>
  <si>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</si>
  <si>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</si>
  <si>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</si>
  <si>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</si>
  <si>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</si>
  <si>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</si>
  <si>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</si>
  <si>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</si>
  <si>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</si>
  <si>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</si>
  <si>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</si>
  <si>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</si>
  <si>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</si>
  <si>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</si>
  <si>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</si>
  <si>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</si>
  <si>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</si>
  <si>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</si>
  <si>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</si>
  <si>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</si>
  <si>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</si>
  <si>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</si>
  <si>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</si>
  <si>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</si>
  <si>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</si>
  <si>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</si>
  <si>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</si>
  <si>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</si>
  <si>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</si>
  <si>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</si>
  <si>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</si>
  <si>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</si>
  <si>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</si>
  <si>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</si>
  <si>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</si>
  <si>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</si>
  <si>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</si>
  <si>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</si>
  <si>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</si>
  <si>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</si>
  <si>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</si>
  <si>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</si>
  <si>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</si>
  <si>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</si>
  <si>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</si>
  <si>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</si>
  <si>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</si>
  <si>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</si>
  <si>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</si>
  <si>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</si>
  <si>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</si>
  <si>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</si>
  <si>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</si>
  <si>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</si>
  <si>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</si>
  <si>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</si>
  <si>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</si>
  <si>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</si>
  <si>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</si>
  <si>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</si>
  <si>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</si>
  <si>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</si>
  <si>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</si>
  <si>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</si>
  <si>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</si>
  <si>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</si>
  <si>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</si>
  <si>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</si>
  <si>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</si>
  <si>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</si>
  <si>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</si>
  <si>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</si>
  <si>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</si>
  <si>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</si>
  <si>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</si>
  <si>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</si>
  <si>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</si>
  <si>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</si>
  <si>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</si>
  <si>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</si>
  <si>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</si>
  <si>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</si>
  <si>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</si>
  <si>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</si>
  <si>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</si>
  <si>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</si>
  <si>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</si>
  <si>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</si>
  <si>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</si>
  <si>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</si>
  <si>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</si>
  <si>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</si>
  <si>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</si>
  <si>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</si>
  <si>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</si>
  <si>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</si>
  <si>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</si>
  <si>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</si>
  <si>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</si>
  <si>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</si>
  <si>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</si>
  <si>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</si>
  <si>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</si>
  <si>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</si>
  <si>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</si>
  <si>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</si>
  <si>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</si>
  <si>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</si>
  <si>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</si>
  <si>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</si>
  <si>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</si>
  <si>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</si>
  <si>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</si>
  <si>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</si>
  <si>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</si>
  <si>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</si>
  <si>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</si>
  <si>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</si>
  <si>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</si>
  <si>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</si>
  <si>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</si>
  <si>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</si>
  <si>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</si>
  <si>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</si>
  <si>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</si>
  <si>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</si>
  <si>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</si>
  <si>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</si>
  <si>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</si>
  <si>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</si>
  <si>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</si>
  <si>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</si>
  <si>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</si>
  <si>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</si>
  <si>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</si>
  <si>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</si>
  <si>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</si>
  <si>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</si>
  <si>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</si>
  <si>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</si>
  <si>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</si>
  <si>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</si>
  <si>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</si>
  <si>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</si>
  <si>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</si>
  <si>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</si>
  <si>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</si>
  <si>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</si>
  <si>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</si>
  <si>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</si>
  <si>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</si>
  <si>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</si>
  <si>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</si>
  <si>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</si>
  <si>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</si>
  <si>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</si>
  <si>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</si>
  <si>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</si>
  <si>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</si>
  <si>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</si>
  <si>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</si>
  <si>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</si>
  <si>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</si>
  <si>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</si>
  <si>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</si>
  <si>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</si>
  <si>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</si>
  <si>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</si>
  <si>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</si>
  <si>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</si>
  <si>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</si>
  <si>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</si>
  <si>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</si>
  <si>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</si>
  <si>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</si>
  <si>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</si>
  <si>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</si>
  <si>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</si>
  <si>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</si>
  <si>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</si>
  <si>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</si>
  <si>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</si>
  <si>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</si>
  <si>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</si>
  <si>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</si>
  <si>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</si>
  <si>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</si>
  <si>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</si>
  <si>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</si>
  <si>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</si>
  <si>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</si>
  <si>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</si>
  <si>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</si>
  <si>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</si>
  <si>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</si>
  <si>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</si>
  <si>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</si>
  <si>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</si>
  <si>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</si>
  <si>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</si>
  <si>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</si>
  <si>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</si>
  <si>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</si>
  <si>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</si>
  <si>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</si>
  <si>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</si>
  <si>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</si>
  <si>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</si>
  <si>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</si>
  <si>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</si>
  <si>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</si>
  <si>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</si>
  <si>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</si>
  <si>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</si>
  <si>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</si>
  <si>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</si>
  <si>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</si>
  <si>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</si>
  <si>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</si>
  <si>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</si>
  <si>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</si>
  <si>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</si>
  <si>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</si>
  <si>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</si>
  <si>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</si>
  <si>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</si>
  <si>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</si>
  <si>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</si>
  <si>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</si>
  <si>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</si>
  <si>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</si>
  <si>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</si>
  <si>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</si>
  <si>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</si>
  <si>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</si>
  <si>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</si>
  <si>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</si>
  <si>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</si>
  <si>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</si>
  <si>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</si>
  <si>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</si>
  <si>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</si>
  <si>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</si>
  <si>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</si>
  <si>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</si>
  <si>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</si>
  <si>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</si>
  <si>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</si>
  <si>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</si>
  <si>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</si>
  <si>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</si>
  <si>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</si>
  <si>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</si>
  <si>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</si>
  <si>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</si>
  <si>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</si>
  <si>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</si>
  <si>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</si>
  <si>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</si>
  <si>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</si>
  <si>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</si>
  <si>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</si>
  <si>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</si>
  <si>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</si>
  <si>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</si>
  <si>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</si>
  <si>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</si>
  <si>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</si>
  <si>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</si>
  <si>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</si>
  <si>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</si>
  <si>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</si>
  <si>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</si>
  <si>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</si>
  <si>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</si>
  <si>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</si>
  <si>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</si>
  <si>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</si>
  <si>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</si>
  <si>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</si>
  <si>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</si>
  <si>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</si>
  <si>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</si>
  <si>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</si>
  <si>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</si>
  <si>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</si>
  <si>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</si>
  <si>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</si>
  <si>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</si>
  <si>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</si>
  <si>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</si>
  <si>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</si>
  <si>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</si>
  <si>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</si>
  <si>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</si>
  <si>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</si>
  <si>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</si>
  <si>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</si>
  <si>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</si>
  <si>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</si>
  <si>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</si>
  <si>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</si>
  <si>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</si>
  <si>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</si>
  <si>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</si>
  <si>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</si>
  <si>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</si>
  <si>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</si>
  <si>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</si>
  <si>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</si>
  <si>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</si>
  <si>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</si>
  <si>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</si>
  <si>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</si>
  <si>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</si>
  <si>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</si>
  <si>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</si>
  <si>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</si>
  <si>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</si>
  <si>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</si>
  <si>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</si>
  <si>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</si>
  <si>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</si>
  <si>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</si>
  <si>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</si>
  <si>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</si>
  <si>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</si>
  <si>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</si>
  <si>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</si>
  <si>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</si>
  <si>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</si>
  <si>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</si>
  <si>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</si>
  <si>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</si>
  <si>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</si>
  <si>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</si>
  <si>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</si>
  <si>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</si>
  <si>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</si>
  <si>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</si>
  <si>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</si>
  <si>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</si>
  <si>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</si>
  <si>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</si>
  <si>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</si>
  <si>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</si>
  <si>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</si>
  <si>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</si>
  <si>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</si>
  <si>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</si>
  <si>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</si>
  <si>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</si>
  <si>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</si>
  <si>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</si>
  <si>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</si>
  <si>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</si>
  <si>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</si>
  <si>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</si>
  <si>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</si>
  <si>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</si>
  <si>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</si>
  <si>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</si>
  <si>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</si>
  <si>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</si>
  <si>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</si>
  <si>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</si>
  <si>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</si>
  <si>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</si>
  <si>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</si>
  <si>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</si>
  <si>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</si>
  <si>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</si>
  <si>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</si>
  <si>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</si>
  <si>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</si>
  <si>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</si>
  <si>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</si>
  <si>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</si>
  <si>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</si>
  <si>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</si>
  <si>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</si>
  <si>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</si>
  <si>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</si>
  <si>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</si>
  <si>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</si>
  <si>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</si>
  <si>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</si>
  <si>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</si>
  <si>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</si>
  <si>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</si>
  <si>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</si>
  <si>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</si>
  <si>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</si>
  <si>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</si>
  <si>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</si>
  <si>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</si>
  <si>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</si>
  <si>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</si>
  <si>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</si>
  <si>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</si>
  <si>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</si>
  <si>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</si>
  <si>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</si>
  <si>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</si>
  <si>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</si>
  <si>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</si>
  <si>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</si>
  <si>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</si>
  <si>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</si>
  <si>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</si>
  <si>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</si>
  <si>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</si>
  <si>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</si>
  <si>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</si>
  <si>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</si>
  <si>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</si>
  <si>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</si>
  <si>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</si>
  <si>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</si>
  <si>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</si>
  <si>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</si>
  <si>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</si>
  <si>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</si>
  <si>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</si>
  <si>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</si>
  <si>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</si>
  <si>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</si>
  <si>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</si>
  <si>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</si>
  <si>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</si>
  <si>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</si>
  <si>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</si>
  <si>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</si>
  <si>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</si>
  <si>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</si>
  <si>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</si>
  <si>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</si>
  <si>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</si>
  <si>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</si>
  <si>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</si>
  <si>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</si>
  <si>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</si>
  <si>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</si>
  <si>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</si>
  <si>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</si>
  <si>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</si>
  <si>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</si>
  <si>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</si>
  <si>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</si>
  <si>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</si>
  <si>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</si>
  <si>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</si>
  <si>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</si>
  <si>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</si>
  <si>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</si>
  <si>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</si>
  <si>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</si>
  <si>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</si>
  <si>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</si>
  <si>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</si>
  <si>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</si>
  <si>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</si>
  <si>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</si>
  <si>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</si>
  <si>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</si>
  <si>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</si>
  <si>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</si>
  <si>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</si>
  <si>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</si>
  <si>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</si>
  <si>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</si>
  <si>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</si>
  <si>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</si>
  <si>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</si>
  <si>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</si>
  <si>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</si>
  <si>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</si>
  <si>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</si>
  <si>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</si>
  <si>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</si>
  <si>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</si>
  <si>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</si>
  <si>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</si>
  <si>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</si>
  <si>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</si>
  <si>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</si>
  <si>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</si>
  <si>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</si>
  <si>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</si>
  <si>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</si>
  <si>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</si>
  <si>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</si>
  <si>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</si>
  <si>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</si>
  <si>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</si>
  <si>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</si>
  <si>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</si>
  <si>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</si>
  <si>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</si>
  <si>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</si>
  <si>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</si>
  <si>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</si>
  <si>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</si>
  <si>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</si>
  <si>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</si>
  <si>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</si>
  <si>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</si>
  <si>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</si>
  <si>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</si>
  <si>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</si>
  <si>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</si>
  <si>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</si>
  <si>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</si>
  <si>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</si>
  <si>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</si>
  <si>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</si>
  <si>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</si>
  <si>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</si>
  <si>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</si>
  <si>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</si>
  <si>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</si>
  <si>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</si>
  <si>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</si>
  <si>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</si>
  <si>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</si>
  <si>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</si>
  <si>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</si>
  <si>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</si>
  <si>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</si>
  <si>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</si>
  <si>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</si>
  <si>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</si>
  <si>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</si>
  <si>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</si>
  <si>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</si>
  <si>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</si>
  <si>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</si>
  <si>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</si>
  <si>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</si>
  <si>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</si>
  <si>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</si>
  <si>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</si>
  <si>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</si>
  <si>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</si>
  <si>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</si>
  <si>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</si>
  <si>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</si>
  <si>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</si>
  <si>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</si>
  <si>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</si>
  <si>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</si>
  <si>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</si>
  <si>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</si>
  <si>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</si>
  <si>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</si>
  <si>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</si>
  <si>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</si>
  <si>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</si>
  <si>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</si>
  <si>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</si>
  <si>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</si>
  <si>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</si>
  <si>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</si>
  <si>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</si>
  <si>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</si>
  <si>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</si>
  <si>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</si>
  <si>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</si>
  <si>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</si>
  <si>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</si>
  <si>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</si>
  <si>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</si>
  <si>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</si>
  <si>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</si>
  <si>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</si>
  <si>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</si>
  <si>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</si>
  <si>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</si>
  <si>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</si>
  <si>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</si>
  <si>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</si>
  <si>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</si>
  <si>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</si>
  <si>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</si>
  <si>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</si>
  <si>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</si>
  <si>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</si>
  <si>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</si>
  <si>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</si>
  <si>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</si>
  <si>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</si>
  <si>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</si>
  <si>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</si>
  <si>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</si>
  <si>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</si>
  <si>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</si>
  <si>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</si>
  <si>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</si>
  <si>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</si>
  <si>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</si>
  <si>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</si>
  <si>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</si>
  <si>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</si>
  <si>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</si>
  <si>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</si>
  <si>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</si>
  <si>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</si>
  <si>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</si>
  <si>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</si>
  <si>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</si>
  <si>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</si>
  <si>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</si>
  <si>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</si>
  <si>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</si>
  <si>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</si>
  <si>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</si>
  <si>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</si>
  <si>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</si>
  <si>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</si>
  <si>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</si>
  <si>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</si>
  <si>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</si>
  <si>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</si>
  <si>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</si>
  <si>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</si>
  <si>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</si>
  <si>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</si>
  <si>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</si>
  <si>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</si>
  <si>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</si>
  <si>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</si>
  <si>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</si>
  <si>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</si>
  <si>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</si>
  <si>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</si>
  <si>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</si>
  <si>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</si>
  <si>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</si>
  <si>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</si>
  <si>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</si>
  <si>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</si>
  <si>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</si>
  <si>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</si>
  <si>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</si>
  <si>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</si>
  <si>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</si>
  <si>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</si>
  <si>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</si>
  <si>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</si>
  <si>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</si>
  <si>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</si>
  <si>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</si>
  <si>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</si>
  <si>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</si>
  <si>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</si>
  <si>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</si>
  <si>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</si>
  <si>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</si>
  <si>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</si>
  <si>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</si>
  <si>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</si>
  <si>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</si>
  <si>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</si>
  <si>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</si>
  <si>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</si>
  <si>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</si>
  <si>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</si>
  <si>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</si>
  <si>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</si>
  <si>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</si>
  <si>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</si>
  <si>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</si>
  <si>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</si>
  <si>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</si>
  <si>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</si>
  <si>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</si>
  <si>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</si>
  <si>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</si>
  <si>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</si>
  <si>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</si>
  <si>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</si>
  <si>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</si>
  <si>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</si>
  <si>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</si>
  <si>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</si>
  <si>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</si>
  <si>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</si>
  <si>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</si>
  <si>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</si>
  <si>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</si>
  <si>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</si>
  <si>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</si>
  <si>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</si>
  <si>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</si>
  <si>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</si>
  <si>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</si>
  <si>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</si>
  <si>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</si>
  <si>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</si>
  <si>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</si>
  <si>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</si>
  <si>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</si>
  <si>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</si>
  <si>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</si>
  <si>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</si>
  <si>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</si>
  <si>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</si>
  <si>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</si>
  <si>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</si>
  <si>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</si>
  <si>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</si>
  <si>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</si>
  <si>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</si>
  <si>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</si>
  <si>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</si>
  <si>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</si>
  <si>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</si>
  <si>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</si>
  <si>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</si>
  <si>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</si>
  <si>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</si>
  <si>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</si>
  <si>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</si>
  <si>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</si>
  <si>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</si>
  <si>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</si>
  <si>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</si>
  <si>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</si>
  <si>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</si>
  <si>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</si>
  <si>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</si>
  <si>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</si>
  <si>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</si>
  <si>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</si>
  <si>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</si>
  <si>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</si>
  <si>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</si>
  <si>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</si>
  <si>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</si>
  <si>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</si>
  <si>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</si>
  <si>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</si>
  <si>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</si>
  <si>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</si>
  <si>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</si>
  <si>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</si>
  <si>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</si>
  <si>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</si>
  <si>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</si>
  <si>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</si>
  <si>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</si>
  <si>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</si>
  <si>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</si>
  <si>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</si>
  <si>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</si>
  <si>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</si>
  <si>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</si>
  <si>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</si>
  <si>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</si>
  <si>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</si>
  <si>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</si>
  <si>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</si>
  <si>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</si>
  <si>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</si>
  <si>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</si>
  <si>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</si>
  <si>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</si>
  <si>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</si>
  <si>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</si>
  <si>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</si>
  <si>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</si>
  <si>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</si>
  <si>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</si>
  <si>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</si>
  <si>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</si>
  <si>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</si>
  <si>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</si>
  <si>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</si>
  <si>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</si>
  <si>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</si>
  <si>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</si>
  <si>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</si>
  <si>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</si>
  <si>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</si>
  <si>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</si>
  <si>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</si>
  <si>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</si>
  <si>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</si>
  <si>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</si>
  <si>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</si>
  <si>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</si>
  <si>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</si>
  <si>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</si>
  <si>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</si>
  <si>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</si>
  <si>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</si>
  <si>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</si>
  <si>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</si>
  <si>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</si>
  <si>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</si>
  <si>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</si>
  <si>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</si>
  <si>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</si>
  <si>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</si>
  <si>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</si>
  <si>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</si>
  <si>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</si>
  <si>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</si>
  <si>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</si>
  <si>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</si>
  <si>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</si>
  <si>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</si>
  <si>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</si>
  <si>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</si>
  <si>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</si>
  <si>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</si>
  <si>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</si>
  <si>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</si>
  <si>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</si>
  <si>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</si>
  <si>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</si>
  <si>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</si>
  <si>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</si>
  <si>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</si>
  <si>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</si>
  <si>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</si>
  <si>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</si>
  <si>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</si>
  <si>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</si>
  <si>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</si>
  <si>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</si>
  <si>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</si>
  <si>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</si>
  <si>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</si>
  <si>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</si>
  <si>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</si>
  <si>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</si>
  <si>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</si>
  <si>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</si>
  <si>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</si>
  <si>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</si>
  <si>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</si>
  <si>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</si>
  <si>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</si>
  <si>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</si>
  <si>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</si>
  <si>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</si>
  <si>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</si>
  <si>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</si>
  <si>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</si>
  <si>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</si>
  <si>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</si>
  <si>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</si>
  <si>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</si>
  <si>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</si>
  <si>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</si>
  <si>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</si>
  <si>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</si>
  <si>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</si>
  <si>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</si>
  <si>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</si>
  <si>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</si>
  <si>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</si>
  <si>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</si>
  <si>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</si>
  <si>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</si>
  <si>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</si>
  <si>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</si>
  <si>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</si>
  <si>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</si>
  <si>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</si>
  <si>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</si>
  <si>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</si>
  <si>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</si>
  <si>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</si>
  <si>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</si>
  <si>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</si>
  <si>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</si>
  <si>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</si>
  <si>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</si>
  <si>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</si>
  <si>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</si>
  <si>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</si>
  <si>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</si>
  <si>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</si>
  <si>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</si>
  <si>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</si>
  <si>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</si>
  <si>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</si>
  <si>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</si>
  <si>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</si>
  <si>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</si>
  <si>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</si>
  <si>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</si>
  <si>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</si>
  <si>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</si>
  <si>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</si>
  <si>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</si>
  <si>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</si>
  <si>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</si>
  <si>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</si>
  <si>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</si>
  <si>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</si>
  <si>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</si>
  <si>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</si>
  <si>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</si>
  <si>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</si>
  <si>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</si>
  <si>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</si>
  <si>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</si>
  <si>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</si>
  <si>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</si>
  <si>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</si>
  <si>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</si>
  <si>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</si>
  <si>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</si>
  <si>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</si>
  <si>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</si>
  <si>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</si>
  <si>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</si>
  <si>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</si>
  <si>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</si>
  <si>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</si>
  <si>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</si>
  <si>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</si>
  <si>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</si>
  <si>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</si>
  <si>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</si>
  <si>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</si>
  <si>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</si>
  <si>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</si>
  <si>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</si>
  <si>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</si>
  <si>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</si>
  <si>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</si>
  <si>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</si>
  <si>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</si>
  <si>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</si>
  <si>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</si>
  <si>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</si>
  <si>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</si>
  <si>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</si>
  <si>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</si>
  <si>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</si>
  <si>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</si>
  <si>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</si>
  <si>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</si>
  <si>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</si>
  <si>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</si>
  <si>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</si>
  <si>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</si>
  <si>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</si>
  <si>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</si>
  <si>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</si>
  <si>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</si>
  <si>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</si>
  <si>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</si>
  <si>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</si>
  <si>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</si>
  <si>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</si>
  <si>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</si>
  <si>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</si>
  <si>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</si>
  <si>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</si>
  <si>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</si>
  <si>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</si>
  <si>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</si>
  <si>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</si>
  <si>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</si>
  <si>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</si>
  <si>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</si>
  <si>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</si>
  <si>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</si>
  <si>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</si>
  <si>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</si>
  <si>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</si>
  <si>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</si>
  <si>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</si>
  <si>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</si>
  <si>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</si>
  <si>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</si>
  <si>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</si>
  <si>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</si>
  <si>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</si>
  <si>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</si>
  <si>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</si>
  <si>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</si>
  <si>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</si>
  <si>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</si>
  <si>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</si>
  <si>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</si>
  <si>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</si>
  <si>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</si>
  <si>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</si>
  <si>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</si>
  <si>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</si>
  <si>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</si>
  <si>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</si>
  <si>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</si>
  <si>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</si>
  <si>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</si>
  <si>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</si>
  <si>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</si>
  <si>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</si>
  <si>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</si>
  <si>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</si>
  <si>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</si>
  <si>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</si>
  <si>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</si>
  <si>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</si>
  <si>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</si>
  <si>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</si>
  <si>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</si>
  <si>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</si>
  <si>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</si>
  <si>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</si>
  <si>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</si>
  <si>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</si>
  <si>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</si>
  <si>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</si>
  <si>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</si>
  <si>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</si>
  <si>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</si>
  <si>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</si>
  <si>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</si>
  <si>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</si>
  <si>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</si>
  <si>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</si>
  <si>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</si>
  <si>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</si>
  <si>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</si>
  <si>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</si>
  <si>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</si>
  <si>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</si>
  <si>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</si>
  <si>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</si>
  <si>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</si>
  <si>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</si>
  <si>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</si>
  <si>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</si>
  <si>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</si>
  <si>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</si>
  <si>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</si>
  <si>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</si>
  <si>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</si>
  <si>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</si>
  <si>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</si>
  <si>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</si>
  <si>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</si>
  <si>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</si>
  <si>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</si>
  <si>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</si>
  <si>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</si>
  <si>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</si>
  <si>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</si>
  <si>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</si>
  <si>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</si>
  <si>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</si>
  <si>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</si>
  <si>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</si>
  <si>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</si>
  <si>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</si>
  <si>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</si>
  <si>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</si>
  <si>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</si>
  <si>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</si>
  <si>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</si>
  <si>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</si>
  <si>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</si>
  <si>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</si>
  <si>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</si>
  <si>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</si>
  <si>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</si>
  <si>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</si>
  <si>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</si>
  <si>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</si>
  <si>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</si>
  <si>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</si>
  <si>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</si>
  <si>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</si>
  <si>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</si>
  <si>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</si>
  <si>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</si>
  <si>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</si>
  <si>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</si>
  <si>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</si>
  <si>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</si>
  <si>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</si>
  <si>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</si>
  <si>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</si>
  <si>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</si>
  <si>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</si>
  <si>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</si>
  <si>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</si>
  <si>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</si>
  <si>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</si>
  <si>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</si>
  <si>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</si>
  <si>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</si>
  <si>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</si>
  <si>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</si>
  <si>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</si>
  <si>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</si>
  <si>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</si>
  <si>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</si>
  <si>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</si>
  <si>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</si>
  <si>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</si>
  <si>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</si>
  <si>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</si>
  <si>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</si>
  <si>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</si>
  <si>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</si>
  <si>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</si>
  <si>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</si>
  <si>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</si>
  <si>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</si>
  <si>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</si>
  <si>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</si>
  <si>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</si>
  <si>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</si>
  <si>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</si>
  <si>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</si>
  <si>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</si>
  <si>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</si>
  <si>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</si>
  <si>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</si>
  <si>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</si>
  <si>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</si>
  <si>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</si>
  <si>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</si>
  <si>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</si>
  <si>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</si>
  <si>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</si>
  <si>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</si>
  <si>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</si>
  <si>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</si>
  <si>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</si>
  <si>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</si>
  <si>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</si>
  <si>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</si>
  <si>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</si>
  <si>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</si>
  <si>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</si>
  <si>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</si>
  <si>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</si>
  <si>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</si>
  <si>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</si>
  <si>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</si>
  <si>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</si>
  <si>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</si>
  <si>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</si>
  <si>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</si>
  <si>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</si>
  <si>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</si>
  <si>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</si>
  <si>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</si>
  <si>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</si>
  <si>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</si>
  <si>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</si>
  <si>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</si>
  <si>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</si>
  <si>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</si>
  <si>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</si>
  <si>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</si>
  <si>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</si>
  <si>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</si>
  <si>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</si>
  <si>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</si>
  <si>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</si>
  <si>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</si>
  <si>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</si>
  <si>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</si>
  <si>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</si>
  <si>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</si>
  <si>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</si>
  <si>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</si>
  <si>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</si>
  <si>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</si>
  <si>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</si>
  <si>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</si>
  <si>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</si>
  <si>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</si>
  <si>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</si>
  <si>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</si>
  <si>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</si>
  <si>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</si>
  <si>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</si>
  <si>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</si>
  <si>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</si>
  <si>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</si>
  <si>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</si>
  <si>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</si>
  <si>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</si>
  <si>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</si>
  <si>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</si>
  <si>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</si>
  <si>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</si>
  <si>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</si>
  <si>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</si>
  <si>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</si>
  <si>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</si>
  <si>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</si>
  <si>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</si>
  <si>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</si>
  <si>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</si>
  <si>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</si>
  <si>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</si>
  <si>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</si>
  <si>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</si>
  <si>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</si>
  <si>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</si>
  <si>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</si>
  <si>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</si>
  <si>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</si>
  <si>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</si>
  <si>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</si>
  <si>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</si>
  <si>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</si>
  <si>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</si>
  <si>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</si>
  <si>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</si>
  <si>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</si>
  <si>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</si>
  <si>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</si>
  <si>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</si>
  <si>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</si>
  <si>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</si>
  <si>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</si>
  <si>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</si>
  <si>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</si>
  <si>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</si>
  <si>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</si>
  <si>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</si>
  <si>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</si>
  <si>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</si>
  <si>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</si>
  <si>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</si>
  <si>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</si>
  <si>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</si>
  <si>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</si>
  <si>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</si>
  <si>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</si>
  <si>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</si>
  <si>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</si>
  <si>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</si>
  <si>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</si>
  <si>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</si>
  <si>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</si>
  <si>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</si>
  <si>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</si>
  <si>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</si>
  <si>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</si>
  <si>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</si>
  <si>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</si>
  <si>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</si>
  <si>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</si>
  <si>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</si>
  <si>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</si>
  <si>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</si>
  <si>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</si>
  <si>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</si>
  <si>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</si>
  <si>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</si>
  <si>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</si>
  <si>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</si>
  <si>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</si>
  <si>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</si>
  <si>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</si>
  <si>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</si>
  <si>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</si>
  <si>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</si>
  <si>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</si>
  <si>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</si>
  <si>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</si>
  <si>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</si>
  <si>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</si>
  <si>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</si>
  <si>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</si>
  <si>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</si>
  <si>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</si>
  <si>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</si>
  <si>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</si>
  <si>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</si>
  <si>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</si>
  <si>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</si>
  <si>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</si>
  <si>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</si>
  <si>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</si>
  <si>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</si>
  <si>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</si>
  <si>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</si>
  <si>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</si>
  <si>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</si>
  <si>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</si>
  <si>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</si>
  <si>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</si>
  <si>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</si>
  <si>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</si>
  <si>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</si>
  <si>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</si>
  <si>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</si>
  <si>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</si>
  <si>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</si>
  <si>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</si>
  <si>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</si>
  <si>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</si>
  <si>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</si>
  <si>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</si>
  <si>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</si>
  <si>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</si>
  <si>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</si>
  <si>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</si>
  <si>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</si>
  <si>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</si>
  <si>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</si>
  <si>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</si>
  <si>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</si>
  <si>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</si>
  <si>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</si>
  <si>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</si>
  <si>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</si>
  <si>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</si>
  <si>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</si>
  <si>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</si>
  <si>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</si>
  <si>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</si>
  <si>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</si>
  <si>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</si>
  <si>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</si>
  <si>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</si>
  <si>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</si>
  <si>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</si>
  <si>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</si>
  <si>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</si>
  <si>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</si>
  <si>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</si>
  <si>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</si>
  <si>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</si>
  <si>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</si>
  <si>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</si>
  <si>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</si>
  <si>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</si>
  <si>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</si>
  <si>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</si>
  <si>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</si>
  <si>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</si>
  <si>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</si>
  <si>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</si>
  <si>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</si>
  <si>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</si>
  <si>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</si>
  <si>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</si>
  <si>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</si>
  <si>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</si>
  <si>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</si>
  <si>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</si>
  <si>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</si>
  <si>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</si>
  <si>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</si>
  <si>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</si>
  <si>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</si>
  <si>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</si>
  <si>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</si>
  <si>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</si>
  <si>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</si>
  <si>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</si>
  <si>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</si>
  <si>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</si>
  <si>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</si>
  <si>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</si>
  <si>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</si>
  <si>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</si>
  <si>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</si>
  <si>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</si>
  <si>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</si>
  <si>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</si>
  <si>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</si>
  <si>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</si>
  <si>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</si>
  <si>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</si>
  <si>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</si>
  <si>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</si>
  <si>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</si>
  <si>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</si>
  <si>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</si>
  <si>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</si>
  <si>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</si>
  <si>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</si>
  <si>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</si>
  <si>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</si>
  <si>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</si>
  <si>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</si>
  <si>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</si>
  <si>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</si>
  <si>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</si>
  <si>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</si>
  <si>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</si>
  <si>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</si>
  <si>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</si>
  <si>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</si>
  <si>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</si>
  <si>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</si>
  <si>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</si>
  <si>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</si>
  <si>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</si>
  <si>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</si>
  <si>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</si>
  <si>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</si>
  <si>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</si>
  <si>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</si>
  <si>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</si>
  <si>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</si>
  <si>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</si>
  <si>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</si>
  <si>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</si>
  <si>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</si>
  <si>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</si>
  <si>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</si>
  <si>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</si>
  <si>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</si>
  <si>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</si>
  <si>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</si>
  <si>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</si>
  <si>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</si>
  <si>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</si>
  <si>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</si>
  <si>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</si>
  <si>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</si>
  <si>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</si>
  <si>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</si>
  <si>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</si>
  <si>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</si>
  <si>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</si>
  <si>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</si>
  <si>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</si>
  <si>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</si>
  <si>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</si>
  <si>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</si>
  <si>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</si>
  <si>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</si>
  <si>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</si>
  <si>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</si>
  <si>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</si>
  <si>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</si>
  <si>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</si>
  <si>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</si>
  <si>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</si>
  <si>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</si>
  <si>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</si>
  <si>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</si>
  <si>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</si>
  <si>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</si>
  <si>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</si>
  <si>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</si>
  <si>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</si>
  <si>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</si>
  <si>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</si>
  <si>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</si>
  <si>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</si>
  <si>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</si>
  <si>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</si>
  <si>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</si>
  <si>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</si>
  <si>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</si>
  <si>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</si>
  <si>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</si>
  <si>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</si>
  <si>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</si>
  <si>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</si>
  <si>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</si>
  <si>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</si>
  <si>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</si>
  <si>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</si>
  <si>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</si>
  <si>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</si>
  <si>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</si>
  <si>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</si>
  <si>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</si>
  <si>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</si>
  <si>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</si>
  <si>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</si>
  <si>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</si>
  <si>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</si>
  <si>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</si>
  <si>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</si>
  <si>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</si>
  <si>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</si>
  <si>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</si>
  <si>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</si>
  <si>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</si>
  <si>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</si>
  <si>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</si>
  <si>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</si>
  <si>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</si>
  <si>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</si>
  <si>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</si>
  <si>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</si>
  <si>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</si>
  <si>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</si>
  <si>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</si>
  <si>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</si>
  <si>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</si>
  <si>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</si>
  <si>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</si>
  <si>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</si>
  <si>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</si>
  <si>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</si>
  <si>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</si>
  <si>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</si>
  <si>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</si>
  <si>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</si>
  <si>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</si>
  <si>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</si>
  <si>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</si>
  <si>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</si>
  <si>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</si>
  <si>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</si>
  <si>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</si>
  <si>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</si>
  <si>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</si>
  <si>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</si>
  <si>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</si>
  <si>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</si>
  <si>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</si>
  <si>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</si>
  <si>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</si>
  <si>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</si>
  <si>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</si>
  <si>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</si>
  <si>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</si>
  <si>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</si>
  <si>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</si>
  <si>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</si>
  <si>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</si>
  <si>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</si>
  <si>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</si>
  <si>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</si>
  <si>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</si>
  <si>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</si>
  <si>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</si>
  <si>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</si>
  <si>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</si>
  <si>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</si>
  <si>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</si>
  <si>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</si>
  <si>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</si>
  <si>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</si>
  <si>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</si>
  <si>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</si>
  <si>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</si>
  <si>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</si>
  <si>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</si>
  <si>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</si>
  <si>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</si>
  <si>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</si>
  <si>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</si>
  <si>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</si>
  <si>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</si>
  <si>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</si>
  <si>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</si>
  <si>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</si>
  <si>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</si>
  <si>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</si>
  <si>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</si>
  <si>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</si>
  <si>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</si>
  <si>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</si>
  <si>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</si>
  <si>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</si>
  <si>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</si>
  <si>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</si>
  <si>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</si>
  <si>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</si>
  <si>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</si>
  <si>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</si>
  <si>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</si>
  <si>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</si>
  <si>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</si>
  <si>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</si>
  <si>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</si>
  <si>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</si>
  <si>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</si>
  <si>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</si>
  <si>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</si>
  <si>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</si>
  <si>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</si>
  <si>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</si>
  <si>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</si>
  <si>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</si>
  <si>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</si>
  <si>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</si>
  <si>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</si>
  <si>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</si>
  <si>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</si>
  <si>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</si>
  <si>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</si>
  <si>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</si>
  <si>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</si>
  <si>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</si>
  <si>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</si>
  <si>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</si>
  <si>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</si>
  <si>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</si>
  <si>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</si>
  <si>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</si>
  <si>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</si>
  <si>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</si>
  <si>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</si>
  <si>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</si>
  <si>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</si>
  <si>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</si>
  <si>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</si>
  <si>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</si>
  <si>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</si>
  <si>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</si>
  <si>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</si>
  <si>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</si>
  <si>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</si>
  <si>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</si>
  <si>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</si>
  <si>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</si>
  <si>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</si>
  <si>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</si>
  <si>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</si>
  <si>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</si>
  <si>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</si>
  <si>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</si>
  <si>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</si>
  <si>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</si>
  <si>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</si>
  <si>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</si>
  <si>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</si>
  <si>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</si>
  <si>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</si>
  <si>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</si>
  <si>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</si>
  <si>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</si>
  <si>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</si>
  <si>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</si>
  <si>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</si>
  <si>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</si>
  <si>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</si>
  <si>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</si>
  <si>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</si>
  <si>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</si>
  <si>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</si>
  <si>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</si>
  <si>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</si>
  <si>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</si>
  <si>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</si>
  <si>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</si>
  <si>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</si>
  <si>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</si>
  <si>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</si>
  <si>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</si>
  <si>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</si>
  <si>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</si>
  <si>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</si>
  <si>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</si>
  <si>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</si>
  <si>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</si>
  <si>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</si>
  <si>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</si>
  <si>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</si>
  <si>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</si>
  <si>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</si>
  <si>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</si>
  <si>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</si>
  <si>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</si>
  <si>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</si>
  <si>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</si>
  <si>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</si>
  <si>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</si>
  <si>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</si>
  <si>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</si>
  <si>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</si>
  <si>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</si>
  <si>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</si>
  <si>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</si>
  <si>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</si>
  <si>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</si>
  <si>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</si>
  <si>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</si>
  <si>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</si>
  <si>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</si>
  <si>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</si>
  <si>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</si>
  <si>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</si>
  <si>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</si>
  <si>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</si>
  <si>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</si>
  <si>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</si>
  <si>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</si>
  <si>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</si>
  <si>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</si>
  <si>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</si>
  <si>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</si>
  <si>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</si>
  <si>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</si>
  <si>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</si>
  <si>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</si>
  <si>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</si>
  <si>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</si>
  <si>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</si>
  <si>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</si>
  <si>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</si>
  <si>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</si>
  <si>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</si>
  <si>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</si>
  <si>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</si>
  <si>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</si>
  <si>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</si>
  <si>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</si>
  <si>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</si>
  <si>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</si>
  <si>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</si>
  <si>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</si>
  <si>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</si>
  <si>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</si>
  <si>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</si>
  <si>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</si>
  <si>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</si>
  <si>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</si>
  <si>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</si>
  <si>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</si>
  <si>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</si>
  <si>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</si>
  <si>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</si>
  <si>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</si>
  <si>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</si>
  <si>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</si>
  <si>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</si>
  <si>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</si>
  <si>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</si>
  <si>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</si>
  <si>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</si>
  <si>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</si>
  <si>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</si>
  <si>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</si>
  <si>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</si>
  <si>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</si>
  <si>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</si>
  <si>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</si>
  <si>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</si>
  <si>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</si>
  <si>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</si>
  <si>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</si>
  <si>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</si>
  <si>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</si>
  <si>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</si>
  <si>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</si>
  <si>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</si>
  <si>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</si>
  <si>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</si>
  <si>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</si>
  <si>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</si>
  <si>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</si>
  <si>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</si>
  <si>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</si>
  <si>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</si>
  <si>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</si>
  <si>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</si>
  <si>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</si>
  <si>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</si>
  <si>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</si>
  <si>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</si>
  <si>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</si>
  <si>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</si>
  <si>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</si>
  <si>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</si>
  <si>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</si>
  <si>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</si>
  <si>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</si>
  <si>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</si>
  <si>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</si>
  <si>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</si>
  <si>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</si>
  <si>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</si>
  <si>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</si>
  <si>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</si>
  <si>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</si>
  <si>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</si>
  <si>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</si>
  <si>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</si>
  <si>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</si>
  <si>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</si>
  <si>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</si>
  <si>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</si>
  <si>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</si>
  <si>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</si>
  <si>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</si>
  <si>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</si>
  <si>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</si>
  <si>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</si>
  <si>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</si>
  <si>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</si>
  <si>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</si>
  <si>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</si>
  <si>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</si>
  <si>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</si>
  <si>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</si>
  <si>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</si>
  <si>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</si>
  <si>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</si>
  <si>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</si>
  <si>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</si>
  <si>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</si>
  <si>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</si>
  <si>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</si>
  <si>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</si>
  <si>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</si>
  <si>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</si>
  <si>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</si>
  <si>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</si>
  <si>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</si>
  <si>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</si>
  <si>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</si>
  <si>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</si>
  <si>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</si>
  <si>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</si>
  <si>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</si>
  <si>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</si>
  <si>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</si>
  <si>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</si>
  <si>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</si>
  <si>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</si>
  <si>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</si>
  <si>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</si>
  <si>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</si>
  <si>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</si>
  <si>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</si>
  <si>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</si>
  <si>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</si>
  <si>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</si>
  <si>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</si>
  <si>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</si>
  <si>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</si>
  <si>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</si>
  <si>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</si>
  <si>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</si>
  <si>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</si>
  <si>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</si>
  <si>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</si>
  <si>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</si>
  <si>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</si>
  <si>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</si>
  <si>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</si>
  <si>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</si>
  <si>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</si>
  <si>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</si>
  <si>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</si>
  <si>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</si>
  <si>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</si>
  <si>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</si>
  <si>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</si>
  <si>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</si>
  <si>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</si>
  <si>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</si>
  <si>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</si>
  <si>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</si>
  <si>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</si>
  <si>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</si>
  <si>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</si>
  <si>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</si>
  <si>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</si>
  <si>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</si>
  <si>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</si>
  <si>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</si>
  <si>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</si>
  <si>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</si>
  <si>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</si>
  <si>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</si>
  <si>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</si>
  <si>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</si>
  <si>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</si>
  <si>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</si>
  <si>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</si>
  <si>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</si>
  <si>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</si>
  <si>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</si>
  <si>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</si>
  <si>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</si>
  <si>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</si>
  <si>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</si>
  <si>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</si>
  <si>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</si>
  <si>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</si>
  <si>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</si>
  <si>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</si>
  <si>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</si>
  <si>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</si>
  <si>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</si>
  <si>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</si>
  <si>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</si>
  <si>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</si>
  <si>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</si>
  <si>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</si>
  <si>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</si>
  <si>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</si>
  <si>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</si>
  <si>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</si>
  <si>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</si>
  <si>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</si>
  <si>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</si>
  <si>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</si>
  <si>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</si>
  <si>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</si>
  <si>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</si>
  <si>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</si>
  <si>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</si>
  <si>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</si>
  <si>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</si>
  <si>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</si>
  <si>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</si>
  <si>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</si>
  <si>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</si>
  <si>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</si>
  <si>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</si>
  <si>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</si>
  <si>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</si>
  <si>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</si>
  <si>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</si>
  <si>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</si>
  <si>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</si>
  <si>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</si>
  <si>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</si>
  <si>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</si>
  <si>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</si>
  <si>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</si>
  <si>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</si>
  <si>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</si>
  <si>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</si>
  <si>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</si>
  <si>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</si>
  <si>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</si>
  <si>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</si>
  <si>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</si>
  <si>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</si>
  <si>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</si>
  <si>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</si>
  <si>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</si>
  <si>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</si>
  <si>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</si>
  <si>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</si>
  <si>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</si>
  <si>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</si>
  <si>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</si>
  <si>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</si>
  <si>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</si>
  <si>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</si>
  <si>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</si>
  <si>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</si>
  <si>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</si>
  <si>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</si>
  <si>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</si>
  <si>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</si>
  <si>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</si>
  <si>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</si>
  <si>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</si>
  <si>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</si>
  <si>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</si>
  <si>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</si>
  <si>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</si>
  <si>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</si>
  <si>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</si>
  <si>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</si>
  <si>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</si>
  <si>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</si>
  <si>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</si>
  <si>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</si>
  <si>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</si>
  <si>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</si>
  <si>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</si>
  <si>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</si>
  <si>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</si>
  <si>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</si>
  <si>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</si>
  <si>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</si>
  <si>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</si>
  <si>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</si>
  <si>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</si>
  <si>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</si>
  <si>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</si>
  <si>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</si>
  <si>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</si>
  <si>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</si>
  <si>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</si>
  <si>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</si>
  <si>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</si>
  <si>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</si>
  <si>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</si>
  <si>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</si>
  <si>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</si>
  <si>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</si>
  <si>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</si>
  <si>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</si>
  <si>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</si>
  <si>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</si>
  <si>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</si>
  <si>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</si>
  <si>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</si>
  <si>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</si>
  <si>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</si>
  <si>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</si>
  <si>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</si>
  <si>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</si>
  <si>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</si>
  <si>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</si>
  <si>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</si>
  <si>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</si>
  <si>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</si>
  <si>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</si>
  <si>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</si>
  <si>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</si>
  <si>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</si>
  <si>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</si>
  <si>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</si>
  <si>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</si>
  <si>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</si>
  <si>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</si>
  <si>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</si>
  <si>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</si>
  <si>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</si>
  <si>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</si>
  <si>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</si>
  <si>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</si>
  <si>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</si>
  <si>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</si>
  <si>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</si>
  <si>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</si>
  <si>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</si>
  <si>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</si>
  <si>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</si>
  <si>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</si>
  <si>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</si>
  <si>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</si>
  <si>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</si>
  <si>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</si>
  <si>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</si>
  <si>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</si>
  <si>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</si>
  <si>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</si>
  <si>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</si>
  <si>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</si>
  <si>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</si>
  <si>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</si>
  <si>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</si>
  <si>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</si>
  <si>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</si>
  <si>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</si>
  <si>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</si>
  <si>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</si>
  <si>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</si>
  <si>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</si>
  <si>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</si>
  <si>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</si>
  <si>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</si>
  <si>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</si>
  <si>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</si>
  <si>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</si>
  <si>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</si>
  <si>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</si>
  <si>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</si>
  <si>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</si>
  <si>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</si>
  <si>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</si>
  <si>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</si>
  <si>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</si>
  <si>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</si>
  <si>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</si>
  <si>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</si>
  <si>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</si>
  <si>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</si>
  <si>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</si>
  <si>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</si>
  <si>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</si>
  <si>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</si>
  <si>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</si>
  <si>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</si>
  <si>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</si>
  <si>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</si>
  <si>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</si>
  <si>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</si>
  <si>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</si>
  <si>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</si>
  <si>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</si>
  <si>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</si>
  <si>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</si>
  <si>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</si>
  <si>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</si>
  <si>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</si>
  <si>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</si>
  <si>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</si>
  <si>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</si>
  <si>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</si>
  <si>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</si>
  <si>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</si>
  <si>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</si>
  <si>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</si>
  <si>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</si>
  <si>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</si>
  <si>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</si>
  <si>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</si>
  <si>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</si>
  <si>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</si>
  <si>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</si>
  <si>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</si>
  <si>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</si>
  <si>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</si>
  <si>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</si>
  <si>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</si>
  <si>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</si>
  <si>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</si>
  <si>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</si>
  <si>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</si>
  <si>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</si>
  <si>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</si>
  <si>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</si>
  <si>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</si>
  <si>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</si>
  <si>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</si>
  <si>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</si>
  <si>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</si>
  <si>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</si>
  <si>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</si>
  <si>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</si>
  <si>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</si>
  <si>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</si>
  <si>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</si>
  <si>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</si>
  <si>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</si>
  <si>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</si>
  <si>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</si>
  <si>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</si>
  <si>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</si>
  <si>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</si>
  <si>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</si>
  <si>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</si>
  <si>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</si>
  <si>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</si>
  <si>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</si>
  <si>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</si>
  <si>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</si>
  <si>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</si>
  <si>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</si>
  <si>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</si>
  <si>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</si>
  <si>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</si>
  <si>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</si>
  <si>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</si>
  <si>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</si>
  <si>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</si>
  <si>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</si>
  <si>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</si>
  <si>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</si>
  <si>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</si>
  <si>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</si>
  <si>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</si>
  <si>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</si>
  <si>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</si>
  <si>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</si>
  <si>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</si>
  <si>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</si>
  <si>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</si>
  <si>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</si>
  <si>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</si>
  <si>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</si>
  <si>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</si>
  <si>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</si>
  <si>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</si>
  <si>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</si>
  <si>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</si>
  <si>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</si>
  <si>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</si>
  <si>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</si>
  <si>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</si>
  <si>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</si>
  <si>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</si>
  <si>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</si>
  <si>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</si>
  <si>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</si>
  <si>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</si>
  <si>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</si>
  <si>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</si>
  <si>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</si>
  <si>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</si>
  <si>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</si>
  <si>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</si>
  <si>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</si>
  <si>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</si>
  <si>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</si>
  <si>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</si>
  <si>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</si>
  <si>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</si>
  <si>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</si>
  <si>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</si>
  <si>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</si>
  <si>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</si>
  <si>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</si>
  <si>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</si>
  <si>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</si>
  <si>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</si>
  <si>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</si>
  <si>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</si>
  <si>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</si>
  <si>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</si>
  <si>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</si>
  <si>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</si>
  <si>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</si>
  <si>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</si>
  <si>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</si>
  <si>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</si>
  <si>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</si>
  <si>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</si>
  <si>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</si>
  <si>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</si>
  <si>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</si>
  <si>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</si>
  <si>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</si>
  <si>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</si>
  <si>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</si>
  <si>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</si>
  <si>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</si>
  <si>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</si>
  <si>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</si>
  <si>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</si>
  <si>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</si>
  <si>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</si>
  <si>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</si>
  <si>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</si>
  <si>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</si>
  <si>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</si>
  <si>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</si>
  <si>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</si>
  <si>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</si>
  <si>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</si>
  <si>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</si>
  <si>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</si>
  <si>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</si>
  <si>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</si>
  <si>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</si>
  <si>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</si>
  <si>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</si>
  <si>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</si>
  <si>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</si>
  <si>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</si>
  <si>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</si>
  <si>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</si>
  <si>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</si>
  <si>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</si>
  <si>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</si>
  <si>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</si>
  <si>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</si>
  <si>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</si>
  <si>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</si>
  <si>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</si>
  <si>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</si>
  <si>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</si>
  <si>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</si>
  <si>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</si>
  <si>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</si>
  <si>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</si>
  <si>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</si>
  <si>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</si>
  <si>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</si>
  <si>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</si>
  <si>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</si>
  <si>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</si>
  <si>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</si>
  <si>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</si>
  <si>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</si>
  <si>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</si>
  <si>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</si>
  <si>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</si>
  <si>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</si>
  <si>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</si>
  <si>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</si>
  <si>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</si>
  <si>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</si>
  <si>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</si>
  <si>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</si>
  <si>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</si>
  <si>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</si>
  <si>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</si>
  <si>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</si>
  <si>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</si>
  <si>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</si>
  <si>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</si>
  <si>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</si>
  <si>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</si>
  <si>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</si>
  <si>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</si>
  <si>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</si>
  <si>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</si>
  <si>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</si>
  <si>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</si>
  <si>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</si>
  <si>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</si>
  <si>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</si>
  <si>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</si>
  <si>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</si>
  <si>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</si>
  <si>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</si>
  <si>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</si>
  <si>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</si>
  <si>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</si>
  <si>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</si>
  <si>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</si>
  <si>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</si>
  <si>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</si>
  <si>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</si>
  <si>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</si>
  <si>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</si>
  <si>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</si>
  <si>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</si>
  <si>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</si>
  <si>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</si>
  <si>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</si>
  <si>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</si>
  <si>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</si>
  <si>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</si>
  <si>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</si>
  <si>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</si>
  <si>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</si>
  <si>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</si>
  <si>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</si>
  <si>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</si>
  <si>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</si>
  <si>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</si>
  <si>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</si>
  <si>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</si>
  <si>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</si>
  <si>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</si>
  <si>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</si>
  <si>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</si>
  <si>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</si>
  <si>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</si>
  <si>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</si>
  <si>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</si>
  <si>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</si>
  <si>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</si>
  <si>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</si>
  <si>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</si>
  <si>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</si>
  <si>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</si>
  <si>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</si>
  <si>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</si>
  <si>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</si>
  <si>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</si>
  <si>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</si>
  <si>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</si>
  <si>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</si>
  <si>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</si>
  <si>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</si>
  <si>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</si>
  <si>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</si>
  <si>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</si>
  <si>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</si>
  <si>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</si>
  <si>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</si>
  <si>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</si>
  <si>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</si>
  <si>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</si>
  <si>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</si>
  <si>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</si>
  <si>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</si>
  <si>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</si>
  <si>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</si>
  <si>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</si>
  <si>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</si>
  <si>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</si>
  <si>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</si>
  <si>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</si>
  <si>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</si>
  <si>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</si>
  <si>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</si>
  <si>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</si>
  <si>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</si>
  <si>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</si>
  <si>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</si>
  <si>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</si>
  <si>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</si>
  <si>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</si>
  <si>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</si>
  <si>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</si>
  <si>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</si>
  <si>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</si>
  <si>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</si>
  <si>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</si>
  <si>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</si>
  <si>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</si>
  <si>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</si>
  <si>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</si>
  <si>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</si>
  <si>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</si>
  <si>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</si>
  <si>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</si>
  <si>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</si>
  <si>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</si>
  <si>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</si>
  <si>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</si>
  <si>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</si>
  <si>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</si>
  <si>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</si>
  <si>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</si>
  <si>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</si>
  <si>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</si>
  <si>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</si>
  <si>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</si>
  <si>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</si>
  <si>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</si>
  <si>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</si>
  <si>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</si>
  <si>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</si>
  <si>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</si>
  <si>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</si>
  <si>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</si>
  <si>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</si>
  <si>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</si>
  <si>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</si>
  <si>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</si>
  <si>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</si>
  <si>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</si>
  <si>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</si>
  <si>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</si>
  <si>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</si>
  <si>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</si>
  <si>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</si>
  <si>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</si>
  <si>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</si>
  <si>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</si>
  <si>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</si>
  <si>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</si>
  <si>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</si>
  <si>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</si>
  <si>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</si>
  <si>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</si>
  <si>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</si>
  <si>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</si>
  <si>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</si>
  <si>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</si>
  <si>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</si>
  <si>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</si>
  <si>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</si>
  <si>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</si>
  <si>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</si>
  <si>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</si>
  <si>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</si>
  <si>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</si>
  <si>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</si>
  <si>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</si>
  <si>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</si>
  <si>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</si>
  <si>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</si>
  <si>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</si>
  <si>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</si>
  <si>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</si>
  <si>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</si>
  <si>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</si>
  <si>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</si>
  <si>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</si>
  <si>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</si>
  <si>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</si>
  <si>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</si>
  <si>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</si>
  <si>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</si>
  <si>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</si>
  <si>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</si>
  <si>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</si>
  <si>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</si>
  <si>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</si>
  <si>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</si>
  <si>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</si>
  <si>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</si>
  <si>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</si>
  <si>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</si>
  <si>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</si>
  <si>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</si>
  <si>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</si>
  <si>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</si>
  <si>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</si>
  <si>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</si>
  <si>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</si>
  <si>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</si>
  <si>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</si>
  <si>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</si>
  <si>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</si>
  <si>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</si>
  <si>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</si>
  <si>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</si>
  <si>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</si>
  <si>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</si>
  <si>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</si>
  <si>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</si>
  <si>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</si>
  <si>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</si>
  <si>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</si>
  <si>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</si>
  <si>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</si>
  <si>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</si>
  <si>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</si>
  <si>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</si>
  <si>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</si>
  <si>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</si>
  <si>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</si>
  <si>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</si>
  <si>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</si>
  <si>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</si>
  <si>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</si>
  <si>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</si>
  <si>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</si>
  <si>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</si>
  <si>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</si>
  <si>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</si>
  <si>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</si>
  <si>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</si>
  <si>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</si>
  <si>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</si>
  <si>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</si>
  <si>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</si>
  <si>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</si>
  <si>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</si>
  <si>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</si>
  <si>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</si>
  <si>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</si>
  <si>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</si>
  <si>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</si>
  <si>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</si>
  <si>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</si>
  <si>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</si>
  <si>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</si>
  <si>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</si>
  <si>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</si>
  <si>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</si>
  <si>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</si>
  <si>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</si>
  <si>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</si>
  <si>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</si>
  <si>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</si>
  <si>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</si>
  <si>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</si>
  <si>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</si>
  <si>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</si>
  <si>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</si>
  <si>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</si>
  <si>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</si>
  <si>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</si>
  <si>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</si>
  <si>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</si>
  <si>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</si>
  <si>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</si>
  <si>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</si>
  <si>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</si>
  <si>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</si>
  <si>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</si>
  <si>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</si>
  <si>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</si>
  <si>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</si>
  <si>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</si>
  <si>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</si>
  <si>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</si>
  <si>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</si>
  <si>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</si>
  <si>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</si>
  <si>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</si>
  <si>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</si>
  <si>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</si>
  <si>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</si>
  <si>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</si>
  <si>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</si>
  <si>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</si>
  <si>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</si>
  <si>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</si>
  <si>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</si>
  <si>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</si>
  <si>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</si>
  <si>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</si>
  <si>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</si>
  <si>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</si>
  <si>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</si>
  <si>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</si>
  <si>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</si>
  <si>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</si>
  <si>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</si>
  <si>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</si>
  <si>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</si>
  <si>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</si>
  <si>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</si>
  <si>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</si>
  <si>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</si>
  <si>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</si>
  <si>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</si>
  <si>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</si>
  <si>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</si>
  <si>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</si>
  <si>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</si>
  <si>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</si>
  <si>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</si>
  <si>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</si>
  <si>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</si>
  <si>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</si>
  <si>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</si>
  <si>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</si>
  <si>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</si>
  <si>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</si>
  <si>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</si>
  <si>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</si>
  <si>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</si>
  <si>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</si>
  <si>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</si>
  <si>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</si>
  <si>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</si>
  <si>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</si>
  <si>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</si>
  <si>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</si>
  <si>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</si>
  <si>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</si>
  <si>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</si>
  <si>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</si>
  <si>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</si>
  <si>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</si>
  <si>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</si>
  <si>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</si>
  <si>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</si>
  <si>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</si>
  <si>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</si>
  <si>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</si>
  <si>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</si>
  <si>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</si>
  <si>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</si>
  <si>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</si>
  <si>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</si>
  <si>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</si>
  <si>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</si>
  <si>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</si>
  <si>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</si>
  <si>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</si>
  <si>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</si>
  <si>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</si>
  <si>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</si>
  <si>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</si>
  <si>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</si>
  <si>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</si>
  <si>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</si>
  <si>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</si>
  <si>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</si>
  <si>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</si>
  <si>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</si>
  <si>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</si>
  <si>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</si>
  <si>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</si>
  <si>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</si>
  <si>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</si>
  <si>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</si>
  <si>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</si>
  <si>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</si>
  <si>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</si>
  <si>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</si>
  <si>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</si>
  <si>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</si>
  <si>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</si>
  <si>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</si>
  <si>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</si>
  <si>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</si>
  <si>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</si>
  <si>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</si>
  <si>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</si>
  <si>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</si>
  <si>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</si>
  <si>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</si>
  <si>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</si>
  <si>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</si>
  <si>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</si>
  <si>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</si>
  <si>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</si>
  <si>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</si>
  <si>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</si>
  <si>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</si>
  <si>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</si>
  <si>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</si>
  <si>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</si>
  <si>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</si>
  <si>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</si>
  <si>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</si>
  <si>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</si>
  <si>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</si>
  <si>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</si>
  <si>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</si>
  <si>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</si>
  <si>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</si>
  <si>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</si>
  <si>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</si>
  <si>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</si>
  <si>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</si>
  <si>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</si>
  <si>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</si>
  <si>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</si>
  <si>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</si>
  <si>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</si>
  <si>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</si>
  <si>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</si>
  <si>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</si>
  <si>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</si>
  <si>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</si>
  <si>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</si>
  <si>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</si>
  <si>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</si>
  <si>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</si>
  <si>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</si>
  <si>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</si>
  <si>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</si>
  <si>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</si>
  <si>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</si>
  <si>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</si>
  <si>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</si>
  <si>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</si>
  <si>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</si>
  <si>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</si>
  <si>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</si>
  <si>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</si>
  <si>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</si>
  <si>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</si>
  <si>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</si>
  <si>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</si>
  <si>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</si>
  <si>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</si>
  <si>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</si>
  <si>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</si>
  <si>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</si>
  <si>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</si>
  <si>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</si>
  <si>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</si>
  <si>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</si>
  <si>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</si>
  <si>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</si>
  <si>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</si>
  <si>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</si>
  <si>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</si>
  <si>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</si>
  <si>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</si>
  <si>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</si>
  <si>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</si>
  <si>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</si>
  <si>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</si>
  <si>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</si>
  <si>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</si>
  <si>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</si>
  <si>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</si>
  <si>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</si>
  <si>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</si>
  <si>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</si>
  <si>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</si>
  <si>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</si>
  <si>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</si>
  <si>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</si>
  <si>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</si>
  <si>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</si>
  <si>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</si>
  <si>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</si>
  <si>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</si>
  <si>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</si>
  <si>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</si>
  <si>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</si>
  <si>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</si>
  <si>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</si>
  <si>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</si>
  <si>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</si>
  <si>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</si>
  <si>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</si>
  <si>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</si>
  <si>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</si>
  <si>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</si>
  <si>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</si>
  <si>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</si>
  <si>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</si>
  <si>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</si>
  <si>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</si>
  <si>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</si>
  <si>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</si>
  <si>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</si>
  <si>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</si>
  <si>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</si>
  <si>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</si>
  <si>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</si>
  <si>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</si>
  <si>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</si>
  <si>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</si>
  <si>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</si>
  <si>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</si>
  <si>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</si>
  <si>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</si>
  <si>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</si>
  <si>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</si>
  <si>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</si>
  <si>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</si>
  <si>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</si>
  <si>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</si>
  <si>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</si>
  <si>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</si>
  <si>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</si>
  <si>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</si>
  <si>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</si>
  <si>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</si>
  <si>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</si>
  <si>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</si>
  <si>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</si>
  <si>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</si>
  <si>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</si>
  <si>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</si>
  <si>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</si>
  <si>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</si>
  <si>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</si>
  <si>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</si>
  <si>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</si>
  <si>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</si>
  <si>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</si>
  <si>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</si>
  <si>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</si>
  <si>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</si>
  <si>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</si>
  <si>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</si>
  <si>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</si>
  <si>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</si>
  <si>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</si>
  <si>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</si>
  <si>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</si>
  <si>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</si>
  <si>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</si>
  <si>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</si>
  <si>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</si>
  <si>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</si>
  <si>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</si>
  <si>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</si>
  <si>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</si>
  <si>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</si>
  <si>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</si>
  <si>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</si>
  <si>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</si>
  <si>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</si>
  <si>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</si>
  <si>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</si>
  <si>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</si>
  <si>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</si>
  <si>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</si>
  <si>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</si>
  <si>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</si>
  <si>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</si>
  <si>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</si>
  <si>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</si>
  <si>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</si>
  <si>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</si>
  <si>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</si>
  <si>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</si>
  <si>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</si>
  <si>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</si>
  <si>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</si>
  <si>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</si>
  <si>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</si>
  <si>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</si>
  <si>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</si>
  <si>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</si>
  <si>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</si>
  <si>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</si>
  <si>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</si>
  <si>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</si>
  <si>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</si>
  <si>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</si>
  <si>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</si>
  <si>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</si>
  <si>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</si>
  <si>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</si>
  <si>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</si>
  <si>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</si>
  <si>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</si>
  <si>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</si>
  <si>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</si>
  <si>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</si>
  <si>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</si>
  <si>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</si>
  <si>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</si>
  <si>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</si>
  <si>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</si>
  <si>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</si>
  <si>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</si>
  <si>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</si>
  <si>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</si>
  <si>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</si>
  <si>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</si>
  <si>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</si>
  <si>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</si>
  <si>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</si>
  <si>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</si>
  <si>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</si>
  <si>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</si>
  <si>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</si>
  <si>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</si>
  <si>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</si>
  <si>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</si>
  <si>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</si>
  <si>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</si>
  <si>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</si>
  <si>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</si>
  <si>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</si>
  <si>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</si>
  <si>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</si>
  <si>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</si>
  <si>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</si>
  <si>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</si>
  <si>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</si>
  <si>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</si>
  <si>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</si>
  <si>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</si>
  <si>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</si>
  <si>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</si>
  <si>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</si>
  <si>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</si>
  <si>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</si>
  <si>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</si>
  <si>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</si>
  <si>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</si>
  <si>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</si>
  <si>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</si>
  <si>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</si>
  <si>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</si>
  <si>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</si>
  <si>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</si>
  <si>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</si>
  <si>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</si>
  <si>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</si>
  <si>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</si>
  <si>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</si>
  <si>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</si>
  <si>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</si>
  <si>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</si>
  <si>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</si>
  <si>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</si>
  <si>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</si>
  <si>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</si>
  <si>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</si>
  <si>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</si>
  <si>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</si>
  <si>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</si>
  <si>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</si>
  <si>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</si>
  <si>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</si>
  <si>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</si>
  <si>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</si>
  <si>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</si>
  <si>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</si>
  <si>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</si>
  <si>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</si>
  <si>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</si>
  <si>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</si>
  <si>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</si>
  <si>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</si>
  <si>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</si>
  <si>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</si>
  <si>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</si>
  <si>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</si>
  <si>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</si>
  <si>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</si>
  <si>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</si>
  <si>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</si>
  <si>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</si>
  <si>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</si>
  <si>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</si>
  <si>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</si>
  <si>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</si>
  <si>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</si>
  <si>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</si>
  <si>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</si>
  <si>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</si>
  <si>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</si>
  <si>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</si>
  <si>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</si>
  <si>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</si>
  <si>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</si>
  <si>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</si>
  <si>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</si>
  <si>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</si>
  <si>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</si>
  <si>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</si>
  <si>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</si>
  <si>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</si>
  <si>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</si>
  <si>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</si>
  <si>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</si>
  <si>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</si>
  <si>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</si>
  <si>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</si>
  <si>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</si>
  <si>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</si>
  <si>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</si>
  <si>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</si>
  <si>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</si>
  <si>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</si>
  <si>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</si>
  <si>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</si>
  <si>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</si>
  <si>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</si>
  <si>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</si>
  <si>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</si>
  <si>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</si>
  <si>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</si>
  <si>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</si>
  <si>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</si>
  <si>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</si>
  <si>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</si>
  <si>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</si>
  <si>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</si>
  <si>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</si>
  <si>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</si>
  <si>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</si>
  <si>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</si>
  <si>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</si>
  <si>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</si>
  <si>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</si>
  <si>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</si>
  <si>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</si>
  <si>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</si>
  <si>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</si>
  <si>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</si>
  <si>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</si>
  <si>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</si>
  <si>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</si>
  <si>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</si>
  <si>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</si>
  <si>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</si>
  <si>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</si>
  <si>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</si>
  <si>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</si>
  <si>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</si>
  <si>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</si>
  <si>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</si>
  <si>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</si>
  <si>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</si>
  <si>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</si>
  <si>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</si>
  <si>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</si>
  <si>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</si>
  <si>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</si>
  <si>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</si>
  <si>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</si>
  <si>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</si>
  <si>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</si>
  <si>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</si>
  <si>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</si>
  <si>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</si>
  <si>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</si>
  <si>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</si>
  <si>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</si>
  <si>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</si>
  <si>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</si>
  <si>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</si>
  <si>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</si>
  <si>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</si>
  <si>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</si>
  <si>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</si>
  <si>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</si>
  <si>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</si>
  <si>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</si>
  <si>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</si>
  <si>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</si>
  <si>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</si>
  <si>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</si>
  <si>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</si>
  <si>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</si>
  <si>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</si>
  <si>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</si>
  <si>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</si>
  <si>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</si>
  <si>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</si>
  <si>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</si>
  <si>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</si>
  <si>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</si>
  <si>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</si>
  <si>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</si>
  <si>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</si>
  <si>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</si>
  <si>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</si>
  <si>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</si>
  <si>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</si>
  <si>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</si>
  <si>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</si>
  <si>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</si>
  <si>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</si>
  <si>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</si>
  <si>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</si>
  <si>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</si>
  <si>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</si>
  <si>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</si>
  <si>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</si>
  <si>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</si>
  <si>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</si>
  <si>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</si>
  <si>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</si>
  <si>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</si>
  <si>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</si>
  <si>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</si>
  <si>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</si>
  <si>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</si>
  <si>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</si>
  <si>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</si>
  <si>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</si>
  <si>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</si>
  <si>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</si>
  <si>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</si>
  <si>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</si>
  <si>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</si>
  <si>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</si>
  <si>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</si>
  <si>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</si>
  <si>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</si>
  <si>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</si>
  <si>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</si>
  <si>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</si>
  <si>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</si>
  <si>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</si>
  <si>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</si>
  <si>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</si>
  <si>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</si>
  <si>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</si>
  <si>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</si>
  <si>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</si>
  <si>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</si>
  <si>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</si>
  <si>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</si>
  <si>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</si>
  <si>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</si>
  <si>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</si>
  <si>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</si>
  <si>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</si>
  <si>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</si>
  <si>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</si>
  <si>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</si>
  <si>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</si>
  <si>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</si>
  <si>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</si>
  <si>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</si>
  <si>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</si>
  <si>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</si>
  <si>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</si>
  <si>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</si>
  <si>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</si>
  <si>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</si>
  <si>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</si>
  <si>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</si>
  <si>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</si>
  <si>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</si>
  <si>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</si>
  <si>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</si>
  <si>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</si>
  <si>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</si>
  <si>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</si>
  <si>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</si>
  <si>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</si>
  <si>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</si>
  <si>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</si>
  <si>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</si>
  <si>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</si>
  <si>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</si>
  <si>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</si>
  <si>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</si>
  <si>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</si>
  <si>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</si>
  <si>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</si>
  <si>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</si>
  <si>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</si>
  <si>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</si>
  <si>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</si>
  <si>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</si>
  <si>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</si>
  <si>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</si>
  <si>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</si>
  <si>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</si>
  <si>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</si>
  <si>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</si>
  <si>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</si>
  <si>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</si>
  <si>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</si>
  <si>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</si>
  <si>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</si>
  <si>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</si>
  <si>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</si>
  <si>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</si>
  <si>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</si>
  <si>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</si>
  <si>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</si>
  <si>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</si>
  <si>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</si>
  <si>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</si>
  <si>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</si>
  <si>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</si>
  <si>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</si>
  <si>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</si>
  <si>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</si>
  <si>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</si>
  <si>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</si>
  <si>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</si>
  <si>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</si>
  <si>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</si>
  <si>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</si>
  <si>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</si>
  <si>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</si>
  <si>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</si>
  <si>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</si>
  <si>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</si>
  <si>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</si>
  <si>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</si>
  <si>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</si>
  <si>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</si>
  <si>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</si>
  <si>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</si>
  <si>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</si>
  <si>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</si>
  <si>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</si>
  <si>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</si>
  <si>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</si>
  <si>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</si>
  <si>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</si>
  <si>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</si>
  <si>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</si>
  <si>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</si>
  <si>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</si>
  <si>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</si>
  <si>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</si>
  <si>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</si>
  <si>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</si>
  <si>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</si>
  <si>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</si>
  <si>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</si>
  <si>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</si>
  <si>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</si>
  <si>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</si>
  <si>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</si>
  <si>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</si>
  <si>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</si>
  <si>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</si>
  <si>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</si>
  <si>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</si>
  <si>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</si>
  <si>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</si>
  <si>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</si>
  <si>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</si>
  <si>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</si>
  <si>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</si>
  <si>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</si>
  <si>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</si>
  <si>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</si>
  <si>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</si>
  <si>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</si>
  <si>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</si>
  <si>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</si>
  <si>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</si>
  <si>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</si>
  <si>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</si>
  <si>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</si>
  <si>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</si>
  <si>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</si>
  <si>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</si>
  <si>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</si>
  <si>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</si>
  <si>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</si>
  <si>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</si>
  <si>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</si>
  <si>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</si>
  <si>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</si>
  <si>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</si>
  <si>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</si>
  <si>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</si>
  <si>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</si>
  <si>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</si>
  <si>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</si>
  <si>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</si>
  <si>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</si>
  <si>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</si>
  <si>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</si>
  <si>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</si>
  <si>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</si>
  <si>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</si>
  <si>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</si>
  <si>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</si>
  <si>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</si>
  <si>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</si>
  <si>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</si>
  <si>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</si>
  <si>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</si>
  <si>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</si>
  <si>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</si>
  <si>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</si>
  <si>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</si>
  <si>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</si>
  <si>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</si>
  <si>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</si>
  <si>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</si>
  <si>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</si>
  <si>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</si>
  <si>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</si>
  <si>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</si>
  <si>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</si>
  <si>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</si>
  <si>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</si>
  <si>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</si>
  <si>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</si>
  <si>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</si>
  <si>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</si>
  <si>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</si>
  <si>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</si>
  <si>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</si>
  <si>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</si>
  <si>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</si>
  <si>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</si>
  <si>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</si>
  <si>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</si>
  <si>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</si>
  <si>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</si>
  <si>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</si>
  <si>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</si>
  <si>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</si>
  <si>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</si>
  <si>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</si>
  <si>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</si>
  <si>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</si>
  <si>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</si>
  <si>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</si>
  <si>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</si>
  <si>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</si>
  <si>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</si>
  <si>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</si>
  <si>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</si>
  <si>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</si>
  <si>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</si>
  <si>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</si>
  <si>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</si>
  <si>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</si>
  <si>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</si>
  <si>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</si>
  <si>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</si>
  <si>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</si>
  <si>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</si>
  <si>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</si>
  <si>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</si>
  <si>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</si>
  <si>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</si>
  <si>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</si>
  <si>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</si>
  <si>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</si>
  <si>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</si>
  <si>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</si>
  <si>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</si>
  <si>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</si>
  <si>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</si>
  <si>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</si>
  <si>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</si>
  <si>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</si>
  <si>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</si>
  <si>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</si>
  <si>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</si>
  <si>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</si>
  <si>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</si>
  <si>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</si>
  <si>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</si>
  <si>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</si>
  <si>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</si>
  <si>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</si>
  <si>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</si>
  <si>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</si>
  <si>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</si>
  <si>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</si>
  <si>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</si>
  <si>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</si>
  <si>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</si>
  <si>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</si>
  <si>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</si>
  <si>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</si>
  <si>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</si>
  <si>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</si>
  <si>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</si>
  <si>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</si>
  <si>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</si>
  <si>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</si>
  <si>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</si>
  <si>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</si>
  <si>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</si>
  <si>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</si>
  <si>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</si>
  <si>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</si>
  <si>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</si>
  <si>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</si>
  <si>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</si>
  <si>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</si>
  <si>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</si>
  <si>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</si>
  <si>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</si>
  <si>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</si>
  <si>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</si>
  <si>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</si>
  <si>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</si>
  <si>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</si>
  <si>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</si>
  <si>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</si>
  <si>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</si>
  <si>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</si>
  <si>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</si>
  <si>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</si>
  <si>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</si>
  <si>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</si>
  <si>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</si>
  <si>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</si>
  <si>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</si>
  <si>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</si>
  <si>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</si>
  <si>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</si>
  <si>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</si>
  <si>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</si>
  <si>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</si>
  <si>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</si>
  <si>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</si>
  <si>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</si>
  <si>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</si>
  <si>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</si>
  <si>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</si>
  <si>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</si>
  <si>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</si>
  <si>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</si>
  <si>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</si>
  <si>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</si>
  <si>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</si>
  <si>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</si>
  <si>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</si>
  <si>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</si>
  <si>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</si>
  <si>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</si>
  <si>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</si>
  <si>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</si>
  <si>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</si>
  <si>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</si>
  <si>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</si>
  <si>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</si>
  <si>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</si>
  <si>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</si>
  <si>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</si>
  <si>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</si>
  <si>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</si>
  <si>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</si>
  <si>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</si>
  <si>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</si>
  <si>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</si>
  <si>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</si>
  <si>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</si>
  <si>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</si>
  <si>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</si>
  <si>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</si>
  <si>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</si>
  <si>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</si>
  <si>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</si>
  <si>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</si>
  <si>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</si>
  <si>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</si>
  <si>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</si>
  <si>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</si>
  <si>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</si>
  <si>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</si>
  <si>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</si>
  <si>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</si>
  <si>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</si>
  <si>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</si>
  <si>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</si>
  <si>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</si>
  <si>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</si>
  <si>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</si>
  <si>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</si>
  <si>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</si>
  <si>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</si>
  <si>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</si>
  <si>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</si>
  <si>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</si>
  <si>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</si>
  <si>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</si>
  <si>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</si>
  <si>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</si>
  <si>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</si>
  <si>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</si>
  <si>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</si>
  <si>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</si>
  <si>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</si>
  <si>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</si>
  <si>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</si>
  <si>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</si>
  <si>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</si>
  <si>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</si>
  <si>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</si>
  <si>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</si>
  <si>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</si>
  <si>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</si>
  <si>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</si>
  <si>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</si>
  <si>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</si>
  <si>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</si>
  <si>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</si>
  <si>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</si>
  <si>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</si>
  <si>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</si>
  <si>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</si>
  <si>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</si>
  <si>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</si>
  <si>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</si>
  <si>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</si>
  <si>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</si>
  <si>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</si>
  <si>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</si>
  <si>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</si>
  <si>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</si>
  <si>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</si>
  <si>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</si>
  <si>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</si>
  <si>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</si>
  <si>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</si>
  <si>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</si>
  <si>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</si>
  <si>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</si>
  <si>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</si>
  <si>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</si>
  <si>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</si>
  <si>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</si>
  <si>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</si>
  <si>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</si>
  <si>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</si>
  <si>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</si>
  <si>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</si>
  <si>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</si>
  <si>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</si>
  <si>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</si>
  <si>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</si>
  <si>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</si>
  <si>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</si>
  <si>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</si>
  <si>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</si>
  <si>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</si>
  <si>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</si>
  <si>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</si>
  <si>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</si>
  <si>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</si>
  <si>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</si>
  <si>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</si>
  <si>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</si>
  <si>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</si>
  <si>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</si>
  <si>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</si>
  <si>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</si>
  <si>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</si>
  <si>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</si>
  <si>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</si>
  <si>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</si>
  <si>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</si>
  <si>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</si>
  <si>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</si>
  <si>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</si>
  <si>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</si>
  <si>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</si>
  <si>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</si>
  <si>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</si>
  <si>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</si>
  <si>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</si>
  <si>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</si>
  <si>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</si>
  <si>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</si>
  <si>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</si>
  <si>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</si>
  <si>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</si>
  <si>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</si>
  <si>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</si>
  <si>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</si>
  <si>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</si>
  <si>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</si>
  <si>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</si>
  <si>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</si>
  <si>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</si>
  <si>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</si>
  <si>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</si>
  <si>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</si>
  <si>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</si>
  <si>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</si>
  <si>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</si>
  <si>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</si>
  <si>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</si>
  <si>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</si>
  <si>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</si>
  <si>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</si>
  <si>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</si>
  <si>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</si>
  <si>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</si>
  <si>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</si>
  <si>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</si>
  <si>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</si>
  <si>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</si>
  <si>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</si>
  <si>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</si>
  <si>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</si>
  <si>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</si>
  <si>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</si>
  <si>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</si>
  <si>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</si>
  <si>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</si>
  <si>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</si>
  <si>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</si>
  <si>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</si>
  <si>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</si>
  <si>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</si>
  <si>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</si>
  <si>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</si>
  <si>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</si>
  <si>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</si>
  <si>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</si>
  <si>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</si>
  <si>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</si>
  <si>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</si>
  <si>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</si>
  <si>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</si>
  <si>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</si>
  <si>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</si>
  <si>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</si>
  <si>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</si>
  <si>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</si>
  <si>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</si>
  <si>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</si>
  <si>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</si>
  <si>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</si>
  <si>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</si>
  <si>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</si>
  <si>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</si>
  <si>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</si>
  <si>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</si>
  <si>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</si>
  <si>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</si>
  <si>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</si>
  <si>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</si>
  <si>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</si>
  <si>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</si>
  <si>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</si>
  <si>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</si>
  <si>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</si>
  <si>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</si>
  <si>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</si>
  <si>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</si>
  <si>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</si>
  <si>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</si>
  <si>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</si>
  <si>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</si>
  <si>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</si>
  <si>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</si>
  <si>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</si>
  <si>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</si>
  <si>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</si>
  <si>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</si>
  <si>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</si>
  <si>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</si>
  <si>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</si>
  <si>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</si>
  <si>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</si>
  <si>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</si>
  <si>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</si>
  <si>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</si>
  <si>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</si>
  <si>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</si>
  <si>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</si>
  <si>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</si>
  <si>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</si>
  <si>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</si>
  <si>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</si>
  <si>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</si>
  <si>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</si>
  <si>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</si>
  <si>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</si>
  <si>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</si>
  <si>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</si>
  <si>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</si>
  <si>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</si>
  <si>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</si>
  <si>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</si>
  <si>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</si>
  <si>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</si>
  <si>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</si>
  <si>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</si>
  <si>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</si>
  <si>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</si>
  <si>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</si>
  <si>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</si>
  <si>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</si>
  <si>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</si>
  <si>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</si>
  <si>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</si>
  <si>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</si>
  <si>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</si>
  <si>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</si>
  <si>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</si>
  <si>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</si>
  <si>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</si>
  <si>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</si>
  <si>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</si>
  <si>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</si>
  <si>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</si>
  <si>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</si>
  <si>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</si>
  <si>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</si>
  <si>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</si>
  <si>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</si>
  <si>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</si>
  <si>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</si>
  <si>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</si>
  <si>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</si>
  <si>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</si>
  <si>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</si>
  <si>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</si>
  <si>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</si>
  <si>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</si>
  <si>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</si>
  <si>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</si>
  <si>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</si>
  <si>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</si>
  <si>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</si>
  <si>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</si>
  <si>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</si>
  <si>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</si>
  <si>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</si>
  <si>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</si>
  <si>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</si>
  <si>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</si>
  <si>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</si>
  <si>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</si>
  <si>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</si>
  <si>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</si>
  <si>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</si>
  <si>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</si>
  <si>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</si>
  <si>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</si>
  <si>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</si>
  <si>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</si>
  <si>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</si>
  <si>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</si>
  <si>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</si>
  <si>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</si>
  <si>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</si>
  <si>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</si>
  <si>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</si>
  <si>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</si>
  <si>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</si>
  <si>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</si>
  <si>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</si>
  <si>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</si>
  <si>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</si>
  <si>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</si>
  <si>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</si>
  <si>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</si>
  <si>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</si>
  <si>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</si>
  <si>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</si>
  <si>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</si>
  <si>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</si>
  <si>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</si>
  <si>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</si>
  <si>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</si>
  <si>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</si>
  <si>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</si>
  <si>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</si>
  <si>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</si>
  <si>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</si>
  <si>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</si>
  <si>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</si>
  <si>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</si>
  <si>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</si>
  <si>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</si>
  <si>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</si>
  <si>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</si>
  <si>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</si>
  <si>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</si>
  <si>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</si>
  <si>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</si>
  <si>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</si>
  <si>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</si>
  <si>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</si>
  <si>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</si>
  <si>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</si>
  <si>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</si>
  <si>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</si>
  <si>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</si>
  <si>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</si>
  <si>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</si>
  <si>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</si>
  <si>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</si>
  <si>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</si>
  <si>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</si>
  <si>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</si>
  <si>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</si>
  <si>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</si>
  <si>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</si>
  <si>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</si>
  <si>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</si>
  <si>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</si>
  <si>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</si>
  <si>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</si>
  <si>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</si>
  <si>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</si>
  <si>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</si>
  <si>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</si>
  <si>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</si>
  <si>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</si>
  <si>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</si>
  <si>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</si>
  <si>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</si>
  <si>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</si>
  <si>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</si>
  <si>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</si>
  <si>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</si>
  <si>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</si>
  <si>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</si>
  <si>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</si>
  <si>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</si>
  <si>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</si>
  <si>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</si>
  <si>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</si>
  <si>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</si>
  <si>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</si>
  <si>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</si>
  <si>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</si>
  <si>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</si>
  <si>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</si>
  <si>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</si>
  <si>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</si>
  <si>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</si>
  <si>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</si>
  <si>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</si>
  <si>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</si>
  <si>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</si>
  <si>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</si>
  <si>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</si>
  <si>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</si>
  <si>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</si>
  <si>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</si>
  <si>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</si>
  <si>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</si>
  <si>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</si>
  <si>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</si>
  <si>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</si>
  <si>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</si>
  <si>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</si>
  <si>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</si>
  <si>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</si>
  <si>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</si>
  <si>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</si>
  <si>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</si>
  <si>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</si>
  <si>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</si>
  <si>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</si>
  <si>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</si>
  <si>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</si>
  <si>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</si>
  <si>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</si>
  <si>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</si>
  <si>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</si>
  <si>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</si>
  <si>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</si>
  <si>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</si>
  <si>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</si>
  <si>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</si>
  <si>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</si>
  <si>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</si>
  <si>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</si>
  <si>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</si>
  <si>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</si>
  <si>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</si>
  <si>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</si>
  <si>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</si>
  <si>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</si>
  <si>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</si>
  <si>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</si>
  <si>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</si>
  <si>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</si>
  <si>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</si>
  <si>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</si>
  <si>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</si>
  <si>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</si>
  <si>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</si>
  <si>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</si>
  <si>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</si>
  <si>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</si>
  <si>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</si>
  <si>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</si>
  <si>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</si>
  <si>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</si>
  <si>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</si>
  <si>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</si>
  <si>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</si>
  <si>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</si>
  <si>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</si>
  <si>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</si>
  <si>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</si>
  <si>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</si>
  <si>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</si>
  <si>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</si>
  <si>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</si>
  <si>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</si>
  <si>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</si>
  <si>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</si>
  <si>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</si>
  <si>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</si>
  <si>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</si>
  <si>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</si>
  <si>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</si>
  <si>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</si>
  <si>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</si>
  <si>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</si>
  <si>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</si>
  <si>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</si>
  <si>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</si>
  <si>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</si>
  <si>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</si>
  <si>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</si>
  <si>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</si>
  <si>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</si>
  <si>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</si>
  <si>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</si>
  <si>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</si>
  <si>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</si>
  <si>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</si>
  <si>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</si>
  <si>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</si>
  <si>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</si>
  <si>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</si>
  <si>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</si>
  <si>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</si>
  <si>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</si>
  <si>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</si>
  <si>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</si>
  <si>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</si>
  <si>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</si>
  <si>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</si>
  <si>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</si>
  <si>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</si>
  <si>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</si>
  <si>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</si>
  <si>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</si>
  <si>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</si>
  <si>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</si>
  <si>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</si>
  <si>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</si>
  <si>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</si>
  <si>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</si>
  <si>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</si>
  <si>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</si>
  <si>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</si>
  <si>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</si>
  <si>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</si>
  <si>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</si>
  <si>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</si>
  <si>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</si>
  <si>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</si>
  <si>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</si>
  <si>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</si>
  <si>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</si>
  <si>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</si>
  <si>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</si>
  <si>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</si>
  <si>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</si>
  <si>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</si>
  <si>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</si>
  <si>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</si>
  <si>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</si>
  <si>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</si>
  <si>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</si>
  <si>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</si>
  <si>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</si>
  <si>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</si>
  <si>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</si>
  <si>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</si>
  <si>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</si>
  <si>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</si>
  <si>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</si>
  <si>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</si>
  <si>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</si>
  <si>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</si>
  <si>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</si>
  <si>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</si>
  <si>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</si>
  <si>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</si>
  <si>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</si>
  <si>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</si>
  <si>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</si>
  <si>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</si>
  <si>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</si>
  <si>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</si>
  <si>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</si>
  <si>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</si>
  <si>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</si>
  <si>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</si>
  <si>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</si>
  <si>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</si>
  <si>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</si>
  <si>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</si>
  <si>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</si>
  <si>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</si>
  <si>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</si>
  <si>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</si>
  <si>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</si>
  <si>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</si>
  <si>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</si>
  <si>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</si>
  <si>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</si>
  <si>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</si>
  <si>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</si>
  <si>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</si>
  <si>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</si>
  <si>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</si>
  <si>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</si>
  <si>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</si>
  <si>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</si>
  <si>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</si>
  <si>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</si>
  <si>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</si>
  <si>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</si>
  <si>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</si>
  <si>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</si>
  <si>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</si>
  <si>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</si>
  <si>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</si>
  <si>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</si>
  <si>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</si>
  <si>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</si>
  <si>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</si>
  <si>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</si>
  <si>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</si>
  <si>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</si>
  <si>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</si>
  <si>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</si>
  <si>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</si>
  <si>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</si>
  <si>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</si>
  <si>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</si>
  <si>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</si>
  <si>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</si>
  <si>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</si>
  <si>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</si>
  <si>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</si>
  <si>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</si>
  <si>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</si>
  <si>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</si>
  <si>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</si>
  <si>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</si>
  <si>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</si>
  <si>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</si>
  <si>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</si>
  <si>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</si>
  <si>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</si>
  <si>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</si>
  <si>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</si>
  <si>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</si>
  <si>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</si>
  <si>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</si>
  <si>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</si>
  <si>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</si>
  <si>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</si>
  <si>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</si>
  <si>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</si>
  <si>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</si>
  <si>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</si>
  <si>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</si>
  <si>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</si>
  <si>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</si>
  <si>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</si>
  <si>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</si>
  <si>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</si>
  <si>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</si>
  <si>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</si>
  <si>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</si>
  <si>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</si>
  <si>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</si>
  <si>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</si>
  <si>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</si>
  <si>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</si>
  <si>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</si>
  <si>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</si>
  <si>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</si>
  <si>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</si>
  <si>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</si>
  <si>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</si>
  <si>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</si>
  <si>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</si>
  <si>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</si>
  <si>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</si>
  <si>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</si>
  <si>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</si>
  <si>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</si>
  <si>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</si>
  <si>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</si>
  <si>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</si>
  <si>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</si>
  <si>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</si>
  <si>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</si>
  <si>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</si>
  <si>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</si>
  <si>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</si>
  <si>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</si>
  <si>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</si>
  <si>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</si>
  <si>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</si>
  <si>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</si>
  <si>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</si>
  <si>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</si>
  <si>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</si>
  <si>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</si>
  <si>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</si>
  <si>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</si>
  <si>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</si>
  <si>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</si>
  <si>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</si>
  <si>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</si>
  <si>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</si>
  <si>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</si>
  <si>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</si>
  <si>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</si>
  <si>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</si>
  <si>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</si>
  <si>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</si>
  <si>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</si>
  <si>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</si>
  <si>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</si>
  <si>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</si>
  <si>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</si>
  <si>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</si>
  <si>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</si>
  <si>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</si>
  <si>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</si>
  <si>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</si>
  <si>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</si>
  <si>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</si>
  <si>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</si>
  <si>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</si>
  <si>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</si>
  <si>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</si>
  <si>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</si>
  <si>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</si>
  <si>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</si>
  <si>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</si>
  <si>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</si>
  <si>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</si>
  <si>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</si>
  <si>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</si>
  <si>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</si>
  <si>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</si>
  <si>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</si>
  <si>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</si>
  <si>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</si>
  <si>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</si>
  <si>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</si>
  <si>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</si>
  <si>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</si>
  <si>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</si>
  <si>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</si>
  <si>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</si>
  <si>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</si>
  <si>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</si>
  <si>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</si>
  <si>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</si>
  <si>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</si>
  <si>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</si>
  <si>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</si>
  <si>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</si>
  <si>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</si>
  <si>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</si>
  <si>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</si>
  <si>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</si>
  <si>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</si>
  <si>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</si>
  <si>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</si>
  <si>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</si>
  <si>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</si>
  <si>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</si>
  <si>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</si>
  <si>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</si>
  <si>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</si>
  <si>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</si>
  <si>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</si>
  <si>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</si>
  <si>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</si>
  <si>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</si>
  <si>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</si>
  <si>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</si>
  <si>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</si>
  <si>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</si>
  <si>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</si>
  <si>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</si>
  <si>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</si>
  <si>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</si>
  <si>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</si>
  <si>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</si>
  <si>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</si>
  <si>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</si>
  <si>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</si>
  <si>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</si>
  <si>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</si>
  <si>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</si>
  <si>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</si>
  <si>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</si>
  <si>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</si>
  <si>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</si>
  <si>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</si>
  <si>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</si>
  <si>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</si>
  <si>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</si>
  <si>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</si>
  <si>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</si>
  <si>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</si>
  <si>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</si>
  <si>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</si>
  <si>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</si>
  <si>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</si>
  <si>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</si>
  <si>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</si>
  <si>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</si>
  <si>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</si>
  <si>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</si>
  <si>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</si>
  <si>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</si>
  <si>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</si>
  <si>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</si>
  <si>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</si>
  <si>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</si>
  <si>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</si>
  <si>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</si>
  <si>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</si>
  <si>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</si>
  <si>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</si>
  <si>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</si>
  <si>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</si>
  <si>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</si>
  <si>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</si>
  <si>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</si>
  <si>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</si>
  <si>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</si>
  <si>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</si>
  <si>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</si>
  <si>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</si>
  <si>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</si>
  <si>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</si>
  <si>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</si>
  <si>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</si>
  <si>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</si>
  <si>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</si>
  <si>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</si>
  <si>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</si>
  <si>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</si>
  <si>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</si>
  <si>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</si>
  <si>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</si>
  <si>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</si>
  <si>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</si>
  <si>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</si>
  <si>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</si>
  <si>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</si>
  <si>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</si>
  <si>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</si>
  <si>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</si>
  <si>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</si>
  <si>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</si>
  <si>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</si>
  <si>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</si>
  <si>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</si>
  <si>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</si>
  <si>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</si>
  <si>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</si>
  <si>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</si>
  <si>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</si>
  <si>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</si>
  <si>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</si>
  <si>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</si>
  <si>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</si>
  <si>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</si>
  <si>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</si>
  <si>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</si>
  <si>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</si>
  <si>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</si>
  <si>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</si>
  <si>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</si>
  <si>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</si>
  <si>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</si>
  <si>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</si>
  <si>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</si>
  <si>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</si>
  <si>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</si>
  <si>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</si>
  <si>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</si>
  <si>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</si>
  <si>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</si>
  <si>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</si>
  <si>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</si>
  <si>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</si>
  <si>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</si>
  <si>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</si>
  <si>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</si>
  <si>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</si>
  <si>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</si>
  <si>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</si>
  <si>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</si>
  <si>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</si>
  <si>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</si>
  <si>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</si>
  <si>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</si>
  <si>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</si>
  <si>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</si>
  <si>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</si>
  <si>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</si>
  <si>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</si>
  <si>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</si>
  <si>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</si>
  <si>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</si>
  <si>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</si>
  <si>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</si>
  <si>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</si>
  <si>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</si>
  <si>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</si>
  <si>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</si>
  <si>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</si>
  <si>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</si>
  <si>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</si>
  <si>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</si>
  <si>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</si>
  <si>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</si>
  <si>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</si>
  <si>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</si>
  <si>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</si>
  <si>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</si>
  <si>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</si>
  <si>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</si>
  <si>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</si>
  <si>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</si>
  <si>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</si>
  <si>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</si>
  <si>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</si>
  <si>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</si>
  <si>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</si>
  <si>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</si>
  <si>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</si>
  <si>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</si>
  <si>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</si>
  <si>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</si>
  <si>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</si>
  <si>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</si>
  <si>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</si>
  <si>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</si>
  <si>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</si>
  <si>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</si>
  <si>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</si>
  <si>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</si>
  <si>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</si>
  <si>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</si>
  <si>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</si>
  <si>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</si>
  <si>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</si>
  <si>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</si>
  <si>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</si>
  <si>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</si>
  <si>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</si>
  <si>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</si>
  <si>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</si>
  <si>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</si>
  <si>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</si>
  <si>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</si>
  <si>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</si>
  <si>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</si>
  <si>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</si>
  <si>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</si>
  <si>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</si>
  <si>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</si>
  <si>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</si>
  <si>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</si>
  <si>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</si>
  <si>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</si>
  <si>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</si>
  <si>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</si>
  <si>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</si>
  <si>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</si>
  <si>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</si>
  <si>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</si>
  <si>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</si>
  <si>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</si>
  <si>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</si>
  <si>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</si>
  <si>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</si>
  <si>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</si>
  <si>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</si>
  <si>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</si>
  <si>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</si>
  <si>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</si>
  <si>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</si>
  <si>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</si>
  <si>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</si>
  <si>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</si>
  <si>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</si>
  <si>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</si>
  <si>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</si>
  <si>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</si>
  <si>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</si>
  <si>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</si>
  <si>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</si>
  <si>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</si>
  <si>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</si>
  <si>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</si>
  <si>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</si>
  <si>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</si>
  <si>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</si>
  <si>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</si>
  <si>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</si>
  <si>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</si>
  <si>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</si>
  <si>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</si>
  <si>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</si>
  <si>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</si>
  <si>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</si>
  <si>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</si>
  <si>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</si>
  <si>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</si>
  <si>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</si>
  <si>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</si>
  <si>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</si>
  <si>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</si>
  <si>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</si>
  <si>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</si>
  <si>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</si>
  <si>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</si>
  <si>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</si>
  <si>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</si>
  <si>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</si>
  <si>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</si>
  <si>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</si>
  <si>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</si>
  <si>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</si>
  <si>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</si>
  <si>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</si>
  <si>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</si>
  <si>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</si>
  <si>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</si>
  <si>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</si>
  <si>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</si>
  <si>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</si>
  <si>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</si>
  <si>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</si>
  <si>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</si>
  <si>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</si>
  <si>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</si>
  <si>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</si>
  <si>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</si>
  <si>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</si>
  <si>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</si>
  <si>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</si>
  <si>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</si>
  <si>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</si>
  <si>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</si>
  <si>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</si>
  <si>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</si>
  <si>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</si>
  <si>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</si>
  <si>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</si>
  <si>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</si>
  <si>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</si>
  <si>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</si>
  <si>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</si>
  <si>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</si>
  <si>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</si>
  <si>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</si>
  <si>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</si>
  <si>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</si>
  <si>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</si>
  <si>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</si>
  <si>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</si>
  <si>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</si>
  <si>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</si>
  <si>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</si>
  <si>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</si>
  <si>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</si>
  <si>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</si>
  <si>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</si>
  <si>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</si>
  <si>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</si>
  <si>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</si>
  <si>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</si>
  <si>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</si>
  <si>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</si>
  <si>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</si>
  <si>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</si>
  <si>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</si>
  <si>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</si>
  <si>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</si>
  <si>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</si>
  <si>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</si>
  <si>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</si>
  <si>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</si>
  <si>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</si>
  <si>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</si>
  <si>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</si>
  <si>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</si>
  <si>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</si>
  <si>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</si>
  <si>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</si>
  <si>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</si>
  <si>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</si>
  <si>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</si>
  <si>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</si>
  <si>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</si>
  <si>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</si>
  <si>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</si>
  <si>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</si>
  <si>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</si>
  <si>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</si>
  <si>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</si>
  <si>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</si>
  <si>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</si>
  <si>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</si>
  <si>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</si>
  <si>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</si>
  <si>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</si>
  <si>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</si>
  <si>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</si>
  <si>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</si>
  <si>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</si>
  <si>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</si>
  <si>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</si>
  <si>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</si>
  <si>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</si>
  <si>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</si>
  <si>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</si>
  <si>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</si>
  <si>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</si>
  <si>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</si>
  <si>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</si>
  <si>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</si>
  <si>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</si>
  <si>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</si>
  <si>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</si>
  <si>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</si>
  <si>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</si>
  <si>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</si>
  <si>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</si>
  <si>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</si>
  <si>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</si>
  <si>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</si>
  <si>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</si>
  <si>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</si>
  <si>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</si>
  <si>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</si>
  <si>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</si>
  <si>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</si>
  <si>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</si>
  <si>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</si>
  <si>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</si>
  <si>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</si>
  <si>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</si>
  <si>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</si>
  <si>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</si>
  <si>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</si>
  <si>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</si>
  <si>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</si>
  <si>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</si>
  <si>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</si>
  <si>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</si>
  <si>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</si>
  <si>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</si>
  <si>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</si>
  <si>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</si>
  <si>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</si>
  <si>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</si>
  <si>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</si>
  <si>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</si>
  <si>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</si>
  <si>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</si>
  <si>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</si>
  <si>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</si>
  <si>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</si>
  <si>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</si>
  <si>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</si>
  <si>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</si>
  <si>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</si>
  <si>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</si>
  <si>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</si>
  <si>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</si>
  <si>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</si>
  <si>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</si>
  <si>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</si>
  <si>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</si>
  <si>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</si>
  <si>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</si>
  <si>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</si>
  <si>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</si>
  <si>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</si>
  <si>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</si>
  <si>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</si>
  <si>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</si>
  <si>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</si>
  <si>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</si>
  <si>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</si>
  <si>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</si>
  <si>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</si>
  <si>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</si>
  <si>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</si>
  <si>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</si>
  <si>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</si>
  <si>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</si>
  <si>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</si>
  <si>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</si>
  <si>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</si>
  <si>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</si>
  <si>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</si>
  <si>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</si>
  <si>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</si>
  <si>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</si>
  <si>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</si>
  <si>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</si>
  <si>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</si>
  <si>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</si>
  <si>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</si>
  <si>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</si>
  <si>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</si>
  <si>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</si>
  <si>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</si>
  <si>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</si>
  <si>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</si>
  <si>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</si>
  <si>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</si>
  <si>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</si>
  <si>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</si>
  <si>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</si>
  <si>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</si>
  <si>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</si>
  <si>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</si>
  <si>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</si>
  <si>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</si>
  <si>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</si>
  <si>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</si>
  <si>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</si>
  <si>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</si>
  <si>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</si>
  <si>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</si>
  <si>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</si>
  <si>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</si>
  <si>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</si>
  <si>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</si>
  <si>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</si>
  <si>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</si>
  <si>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</si>
  <si>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</si>
  <si>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</si>
  <si>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</si>
  <si>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</si>
  <si>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</si>
  <si>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</si>
  <si>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</si>
  <si>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</si>
  <si>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</si>
  <si>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</si>
  <si>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</si>
  <si>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</si>
  <si>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</si>
  <si>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</si>
  <si>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</si>
  <si>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</si>
  <si>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</si>
  <si>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</si>
  <si>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</si>
  <si>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</si>
  <si>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</si>
  <si>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</si>
  <si>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</si>
  <si>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</si>
  <si>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</si>
  <si>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</si>
  <si>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</si>
  <si>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</si>
  <si>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</si>
  <si>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</si>
  <si>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</si>
  <si>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</si>
  <si>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</si>
  <si>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</si>
  <si>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</si>
  <si>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</si>
  <si>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</si>
  <si>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</si>
  <si>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</si>
  <si>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</si>
  <si>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</si>
  <si>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</si>
  <si>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</si>
  <si>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</si>
  <si>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</si>
  <si>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</si>
  <si>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</si>
  <si>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</si>
  <si>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</si>
  <si>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</si>
  <si>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</si>
  <si>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</si>
  <si>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</si>
  <si>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</si>
  <si>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</si>
  <si>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</si>
  <si>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</si>
  <si>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</si>
  <si>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</si>
  <si>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</si>
  <si>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</si>
  <si>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</si>
  <si>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</si>
  <si>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</si>
  <si>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</si>
  <si>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</si>
  <si>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</si>
  <si>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</si>
  <si>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</si>
  <si>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</si>
  <si>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</si>
  <si>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</si>
  <si>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</si>
  <si>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</si>
  <si>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</si>
  <si>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</si>
  <si>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</si>
  <si>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</si>
  <si>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</si>
  <si>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</si>
  <si>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</si>
  <si>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</si>
  <si>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</si>
  <si>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</si>
  <si>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</si>
  <si>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</si>
  <si>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</si>
  <si>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</si>
  <si>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</si>
  <si>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</si>
  <si>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</si>
  <si>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</si>
  <si>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</si>
  <si>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</si>
  <si>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</si>
  <si>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</si>
  <si>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</si>
  <si>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</si>
  <si>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</si>
  <si>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</si>
  <si>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</si>
  <si>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</si>
  <si>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</si>
  <si>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</si>
  <si>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</si>
  <si>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</si>
  <si>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</si>
  <si>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</si>
  <si>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</si>
  <si>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</si>
  <si>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</si>
  <si>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</si>
  <si>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</si>
  <si>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</si>
  <si>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</si>
  <si>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</si>
  <si>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</si>
  <si>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</si>
  <si>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</si>
  <si>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</si>
  <si>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</si>
  <si>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</si>
  <si>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</si>
  <si>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</si>
  <si>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</si>
  <si>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</si>
  <si>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</si>
  <si>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</si>
  <si>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</si>
  <si>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</si>
  <si>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</si>
  <si>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</si>
  <si>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</si>
  <si>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</si>
  <si>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</si>
  <si>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</si>
  <si>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</si>
  <si>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</si>
  <si>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</si>
  <si>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</si>
  <si>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</si>
  <si>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</si>
  <si>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</si>
  <si>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</si>
  <si>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</si>
  <si>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</si>
  <si>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</si>
  <si>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</si>
  <si>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</si>
  <si>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</si>
  <si>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</si>
  <si>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</si>
  <si>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</si>
  <si>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</si>
  <si>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</si>
  <si>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</si>
  <si>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</si>
  <si>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</si>
  <si>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</si>
  <si>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</si>
  <si>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</si>
  <si>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</si>
  <si>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</si>
  <si>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</si>
  <si>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</si>
  <si>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</si>
  <si>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</si>
  <si>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</si>
  <si>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</si>
  <si>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</si>
  <si>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</si>
  <si>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</si>
  <si>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</si>
  <si>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</si>
  <si>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</si>
  <si>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</si>
  <si>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</si>
  <si>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</si>
  <si>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</si>
  <si>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</si>
  <si>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</si>
  <si>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</si>
  <si>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</si>
  <si>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</si>
  <si>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</si>
  <si>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</si>
  <si>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</si>
  <si>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</si>
  <si>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</si>
  <si>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</si>
  <si>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</si>
  <si>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</si>
  <si>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</si>
  <si>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</si>
  <si>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</si>
  <si>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</si>
  <si>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</si>
  <si>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</si>
  <si>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</si>
  <si>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</si>
  <si>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</si>
  <si>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</si>
  <si>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</si>
  <si>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</si>
  <si>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</si>
  <si>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</si>
  <si>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</si>
  <si>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</si>
  <si>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</si>
  <si>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</si>
  <si>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</si>
  <si>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</si>
  <si>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</si>
  <si>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</si>
  <si>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</si>
  <si>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</si>
  <si>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</si>
  <si>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</si>
  <si>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</si>
  <si>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</si>
  <si>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</si>
  <si>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</si>
  <si>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</si>
  <si>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</si>
  <si>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</si>
  <si>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</si>
  <si>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</si>
  <si>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</si>
  <si>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</si>
  <si>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</si>
  <si>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</si>
  <si>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</si>
  <si>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</si>
  <si>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</si>
  <si>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</si>
  <si>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</si>
  <si>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</si>
  <si>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</si>
  <si>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</si>
  <si>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</si>
  <si>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</si>
  <si>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</si>
  <si>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</si>
  <si>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</si>
  <si>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</si>
  <si>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</si>
  <si>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</si>
  <si>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</si>
  <si>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</si>
  <si>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</si>
  <si>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</si>
  <si>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</si>
  <si>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</si>
  <si>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</si>
  <si>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</si>
  <si>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</si>
  <si>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</si>
  <si>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</si>
  <si>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</si>
  <si>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</si>
  <si>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</si>
  <si>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</si>
  <si>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</si>
  <si>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</si>
  <si>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</si>
  <si>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</si>
  <si>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</si>
  <si>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</si>
  <si>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</si>
  <si>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</si>
  <si>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</si>
  <si>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</si>
  <si>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</si>
  <si>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</si>
  <si>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</si>
  <si>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</si>
  <si>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</si>
  <si>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</si>
  <si>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</si>
  <si>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</si>
  <si>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</si>
  <si>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</si>
  <si>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</si>
  <si>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</si>
  <si>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</si>
  <si>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</si>
  <si>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</si>
  <si>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</si>
  <si>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</si>
  <si>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</si>
  <si>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</si>
  <si>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</si>
  <si>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</si>
  <si>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</si>
  <si>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</si>
  <si>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</si>
  <si>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</si>
  <si>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</si>
  <si>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</si>
  <si>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</si>
  <si>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</si>
  <si>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</si>
  <si>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</si>
  <si>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</si>
  <si>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</si>
  <si>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</si>
  <si>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</si>
  <si>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</si>
  <si>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</si>
  <si>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</si>
  <si>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</si>
  <si>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</si>
  <si>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</si>
  <si>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</si>
  <si>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</si>
  <si>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</si>
  <si>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</si>
  <si>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</si>
  <si>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</si>
  <si>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</si>
  <si>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</si>
  <si>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</si>
  <si>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</si>
  <si>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</si>
  <si>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</si>
  <si>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</si>
  <si>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</si>
  <si>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</si>
  <si>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</si>
  <si>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</si>
  <si>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</si>
  <si>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</si>
  <si>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</si>
  <si>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</si>
  <si>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</si>
  <si>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</si>
  <si>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</si>
  <si>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</si>
  <si>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</si>
  <si>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</si>
  <si>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</si>
  <si>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</si>
  <si>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</si>
  <si>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</si>
  <si>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</si>
  <si>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</si>
  <si>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</si>
  <si>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</si>
  <si>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</si>
  <si>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</si>
  <si>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</si>
  <si>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</si>
  <si>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</si>
  <si>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</si>
  <si>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</si>
  <si>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</si>
  <si>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</si>
  <si>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</si>
  <si>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</si>
  <si>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</si>
  <si>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</si>
  <si>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</si>
  <si>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</si>
  <si>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</si>
  <si>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</si>
  <si>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</si>
  <si>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</si>
  <si>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</si>
  <si>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</si>
  <si>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</si>
  <si>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</si>
  <si>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</si>
  <si>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</si>
  <si>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</si>
  <si>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</si>
  <si>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</si>
  <si>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</si>
  <si>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</si>
  <si>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</si>
  <si>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</si>
  <si>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</si>
  <si>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</si>
  <si>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</si>
  <si>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</si>
  <si>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</si>
  <si>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</si>
  <si>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</si>
  <si>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</si>
  <si>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</si>
  <si>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</si>
  <si>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</si>
  <si>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</si>
  <si>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</si>
  <si>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</si>
  <si>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</si>
  <si>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</si>
  <si>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</si>
  <si>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</si>
  <si>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</si>
  <si>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</si>
  <si>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</si>
  <si>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</si>
  <si>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</si>
  <si>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</si>
  <si>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</si>
  <si>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</si>
  <si>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</si>
  <si>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</si>
  <si>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</si>
  <si>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</si>
  <si>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</si>
  <si>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</si>
  <si>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</si>
  <si>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</si>
  <si>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</si>
  <si>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</si>
  <si>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</si>
  <si>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</si>
  <si>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</si>
  <si>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</si>
  <si>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</si>
  <si>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</si>
  <si>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</si>
  <si>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</si>
  <si>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</si>
  <si>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</si>
  <si>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</si>
  <si>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</si>
  <si>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</si>
  <si>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</si>
  <si>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</si>
  <si>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</si>
  <si>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</si>
  <si>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</si>
  <si>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</si>
  <si>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</si>
  <si>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</si>
  <si>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</si>
  <si>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</si>
  <si>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</si>
  <si>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</si>
  <si>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</si>
  <si>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</si>
  <si>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</si>
  <si>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</si>
  <si>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</si>
  <si>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</si>
  <si>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</si>
  <si>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</si>
  <si>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</si>
  <si>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</si>
  <si>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</si>
  <si>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</si>
  <si>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</si>
  <si>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</si>
  <si>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</si>
  <si>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</si>
  <si>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</si>
  <si>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</si>
  <si>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</si>
  <si>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</si>
  <si>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</si>
  <si>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</si>
  <si>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</si>
  <si>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</si>
  <si>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</si>
  <si>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</si>
  <si>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</si>
  <si>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</si>
  <si>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</si>
  <si>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</si>
  <si>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</si>
  <si>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</si>
  <si>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</si>
  <si>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</si>
  <si>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</si>
  <si>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</si>
  <si>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</si>
  <si>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</si>
  <si>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</si>
  <si>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</si>
  <si>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</si>
  <si>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</si>
  <si>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</si>
  <si>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</si>
  <si>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</si>
  <si>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</si>
  <si>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</si>
  <si>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</si>
  <si>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</si>
  <si>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</si>
  <si>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</si>
  <si>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</si>
  <si>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</si>
  <si>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</si>
  <si>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</si>
  <si>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</si>
  <si>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</si>
  <si>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</si>
  <si>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</si>
  <si>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</si>
  <si>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</si>
  <si>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</si>
  <si>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</si>
  <si>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</si>
  <si>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</si>
  <si>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</si>
  <si>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</si>
  <si>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</si>
  <si>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</si>
  <si>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</si>
  <si>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</si>
  <si>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</si>
  <si>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</si>
  <si>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</si>
  <si>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</si>
  <si>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</si>
  <si>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</si>
  <si>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</si>
  <si>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</si>
  <si>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</si>
  <si>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</si>
  <si>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</si>
  <si>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</si>
  <si>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</si>
  <si>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</si>
  <si>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</si>
  <si>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</si>
  <si>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</si>
  <si>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</si>
  <si>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</si>
  <si>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</si>
  <si>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</si>
  <si>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</si>
  <si>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</si>
  <si>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</si>
  <si>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</si>
  <si>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</si>
  <si>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</si>
  <si>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</si>
  <si>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</si>
  <si>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</si>
  <si>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</si>
  <si>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</si>
  <si>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</si>
  <si>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</si>
  <si>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</si>
  <si>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</si>
  <si>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</si>
  <si>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</si>
  <si>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</si>
  <si>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</si>
  <si>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</si>
  <si>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</si>
  <si>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</si>
  <si>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</si>
  <si>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</si>
  <si>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</si>
  <si>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</si>
  <si>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</si>
  <si>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</si>
  <si>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</si>
  <si>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</si>
  <si>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</si>
  <si>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</si>
  <si>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</si>
  <si>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</si>
  <si>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</si>
  <si>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</si>
  <si>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</si>
  <si>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</si>
  <si>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</si>
  <si>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</si>
  <si>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</si>
  <si>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</si>
  <si>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</si>
  <si>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</si>
  <si>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</si>
  <si>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</si>
  <si>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</si>
  <si>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</si>
  <si>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</si>
  <si>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</si>
  <si>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</si>
  <si>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</si>
  <si>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</si>
  <si>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</si>
  <si>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</si>
  <si>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</si>
  <si>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</si>
  <si>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</si>
  <si>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</si>
  <si>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</si>
  <si>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</si>
  <si>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</si>
  <si>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</si>
  <si>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</si>
  <si>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</si>
  <si>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</si>
  <si>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</si>
  <si>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</si>
  <si>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</si>
  <si>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</si>
  <si>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</si>
  <si>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</si>
  <si>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</si>
  <si>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</si>
  <si>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</si>
  <si>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</si>
  <si>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</si>
  <si>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</si>
  <si>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</si>
  <si>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</si>
  <si>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</si>
  <si>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</si>
  <si>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</si>
  <si>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</si>
  <si>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</si>
  <si>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</si>
  <si>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</si>
  <si>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</si>
  <si>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</si>
  <si>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</si>
  <si>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</si>
  <si>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</si>
  <si>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</si>
  <si>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</si>
  <si>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</si>
  <si>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</si>
  <si>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</si>
  <si>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</si>
  <si>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</si>
  <si>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</si>
  <si>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</si>
  <si>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</si>
  <si>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</si>
  <si>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</si>
  <si>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</si>
  <si>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</si>
  <si>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</si>
  <si>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</si>
  <si>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</si>
  <si>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</si>
  <si>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</si>
  <si>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</si>
  <si>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</si>
  <si>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</si>
  <si>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</si>
  <si>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</si>
  <si>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</si>
  <si>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</si>
  <si>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</si>
  <si>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</si>
  <si>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</si>
  <si>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</si>
  <si>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</si>
  <si>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</si>
  <si>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</si>
  <si>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</si>
  <si>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</si>
  <si>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</si>
  <si>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</si>
  <si>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</si>
  <si>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</si>
  <si>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</si>
  <si>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</si>
  <si>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</si>
  <si>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</si>
  <si>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</si>
  <si>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</si>
  <si>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</si>
  <si>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</si>
  <si>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</si>
  <si>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</si>
  <si>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</si>
  <si>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</si>
  <si>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</si>
  <si>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</si>
  <si>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</si>
  <si>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</si>
  <si>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</si>
  <si>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</si>
  <si>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</si>
  <si>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</si>
  <si>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</si>
  <si>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</si>
  <si>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</si>
  <si>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</si>
  <si>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</si>
  <si>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</si>
  <si>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</si>
  <si>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</si>
  <si>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</si>
  <si>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</si>
  <si>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</si>
  <si>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</si>
  <si>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</si>
  <si>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</si>
  <si>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</si>
  <si>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</si>
  <si>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</si>
  <si>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</si>
  <si>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</si>
  <si>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</si>
  <si>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</si>
  <si>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</si>
  <si>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</si>
  <si>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</si>
  <si>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</si>
  <si>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</si>
  <si>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</si>
  <si>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</si>
  <si>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</si>
  <si>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</si>
  <si>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</si>
  <si>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</si>
  <si>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</si>
  <si>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</si>
  <si>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</si>
  <si>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</si>
  <si>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</si>
  <si>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</si>
  <si>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</si>
  <si>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</si>
  <si>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</si>
  <si>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</si>
  <si>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</si>
  <si>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</si>
  <si>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</si>
  <si>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</si>
  <si>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</si>
  <si>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</si>
  <si>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</si>
  <si>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</si>
  <si>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</si>
  <si>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</si>
  <si>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</si>
  <si>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</si>
  <si>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</si>
  <si>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</si>
  <si>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</si>
  <si>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</si>
  <si>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</si>
  <si>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</si>
  <si>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</si>
  <si>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</si>
  <si>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</si>
  <si>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</si>
  <si>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</si>
  <si>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</si>
  <si>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</si>
  <si>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</si>
  <si>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</si>
  <si>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</si>
  <si>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</si>
  <si>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</si>
  <si>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</si>
  <si>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</si>
  <si>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</si>
  <si>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</si>
  <si>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</si>
  <si>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</si>
  <si>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</si>
  <si>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</si>
  <si>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</si>
  <si>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</si>
  <si>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</si>
  <si>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</si>
  <si>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</si>
  <si>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</si>
  <si>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</si>
  <si>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</si>
  <si>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</si>
  <si>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</si>
  <si>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</si>
  <si>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</si>
  <si>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</si>
  <si>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</si>
  <si>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</si>
  <si>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</si>
  <si>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</si>
  <si>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</si>
  <si>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</si>
  <si>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</si>
  <si>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</si>
  <si>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</si>
  <si>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</si>
  <si>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</si>
  <si>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</si>
  <si>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</si>
  <si>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</si>
  <si>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</si>
  <si>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</si>
  <si>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</si>
  <si>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</si>
  <si>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</si>
  <si>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</si>
  <si>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</si>
  <si>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</si>
  <si>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</si>
  <si>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</si>
  <si>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</si>
  <si>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</si>
  <si>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</si>
  <si>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</si>
  <si>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</si>
  <si>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</si>
  <si>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</si>
  <si>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</si>
  <si>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</si>
  <si>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</si>
  <si>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</si>
  <si>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</si>
  <si>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</si>
  <si>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</si>
  <si>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</si>
  <si>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</si>
  <si>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</si>
  <si>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</si>
  <si>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</si>
  <si>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</si>
  <si>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</si>
  <si>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</si>
  <si>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</si>
  <si>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</si>
  <si>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</si>
  <si>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</si>
  <si>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</si>
  <si>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</si>
  <si>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</si>
  <si>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</si>
  <si>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</si>
  <si>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</si>
  <si>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</si>
  <si>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</si>
  <si>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</si>
  <si>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</si>
  <si>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</si>
  <si>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</si>
  <si>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</si>
  <si>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</si>
  <si>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</si>
  <si>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</si>
  <si>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</si>
  <si>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</si>
  <si>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</si>
  <si>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</si>
  <si>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</si>
  <si>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</si>
  <si>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</si>
  <si>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</si>
  <si>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</si>
  <si>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</si>
  <si>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</si>
  <si>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</si>
  <si>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</si>
  <si>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</si>
  <si>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</si>
  <si>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</si>
  <si>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</si>
  <si>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</si>
  <si>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</si>
  <si>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</si>
  <si>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</si>
  <si>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</si>
  <si>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</si>
  <si>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</si>
  <si>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</si>
  <si>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</si>
  <si>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</si>
  <si>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</si>
  <si>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</si>
  <si>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</si>
  <si>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</si>
  <si>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</si>
  <si>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</si>
  <si>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</si>
  <si>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</si>
  <si>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</si>
  <si>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</si>
  <si>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</si>
  <si>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</si>
  <si>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</si>
  <si>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</si>
  <si>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</si>
  <si>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</si>
  <si>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</si>
  <si>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</si>
  <si>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</si>
  <si>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</si>
  <si>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</si>
  <si>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</si>
  <si>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</si>
  <si>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</si>
  <si>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</si>
  <si>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</si>
  <si>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</si>
  <si>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</si>
  <si>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</si>
  <si>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</si>
  <si>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</si>
  <si>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</si>
  <si>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</si>
  <si>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</si>
  <si>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</si>
  <si>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</si>
  <si>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</si>
  <si>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</si>
  <si>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</si>
  <si>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</si>
  <si>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</si>
  <si>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</si>
  <si>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</si>
  <si>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</si>
  <si>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</si>
  <si>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</si>
  <si>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</si>
  <si>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</si>
  <si>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</si>
  <si>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</si>
  <si>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</si>
  <si>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</si>
  <si>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</si>
  <si>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</si>
  <si>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</si>
  <si>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</si>
  <si>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</si>
  <si>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</si>
  <si>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</si>
  <si>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</si>
  <si>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</si>
  <si>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</si>
  <si>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</si>
  <si>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</si>
  <si>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</si>
  <si>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</si>
  <si>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</si>
  <si>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</si>
  <si>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</si>
  <si>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</si>
  <si>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</si>
  <si>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</si>
  <si>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</si>
  <si>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</si>
  <si>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</si>
  <si>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</si>
  <si>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</si>
  <si>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</si>
  <si>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</si>
  <si>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</si>
  <si>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</si>
  <si>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</si>
  <si>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</si>
  <si>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</si>
  <si>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</si>
  <si>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</si>
  <si>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</si>
  <si>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</si>
  <si>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</si>
  <si>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</si>
  <si>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</si>
  <si>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</si>
  <si>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</si>
  <si>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</si>
  <si>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</si>
  <si>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</si>
  <si>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</si>
  <si>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</si>
  <si>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</si>
  <si>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</si>
  <si>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</si>
  <si>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</si>
  <si>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</si>
  <si>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</si>
  <si>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</si>
  <si>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</si>
  <si>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</si>
  <si>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</si>
  <si>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</si>
  <si>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</si>
  <si>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</si>
  <si>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</si>
  <si>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</si>
  <si>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</si>
  <si>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</si>
  <si>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</si>
  <si>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</si>
  <si>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</si>
  <si>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</si>
  <si>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</si>
  <si>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</si>
  <si>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</si>
  <si>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</si>
  <si>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</si>
  <si>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</si>
  <si>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</si>
  <si>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</si>
  <si>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</si>
  <si>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</si>
  <si>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</si>
  <si>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</si>
  <si>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</si>
  <si>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</si>
  <si>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</si>
  <si>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</si>
  <si>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</si>
  <si>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</si>
  <si>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</si>
  <si>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</si>
  <si>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</si>
  <si>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</si>
  <si>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</si>
  <si>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</si>
  <si>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</si>
  <si>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</si>
  <si>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</si>
  <si>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</si>
  <si>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</si>
  <si>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</si>
  <si>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</si>
  <si>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</si>
  <si>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</si>
  <si>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</si>
  <si>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</si>
  <si>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</si>
  <si>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</si>
  <si>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</si>
  <si>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</si>
  <si>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</si>
  <si>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</si>
  <si>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</si>
  <si>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</si>
  <si>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</si>
  <si>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</si>
  <si>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</si>
  <si>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</si>
  <si>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</si>
  <si>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</si>
  <si>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</si>
  <si>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</si>
  <si>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</si>
  <si>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</si>
  <si>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</si>
  <si>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</si>
  <si>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</si>
  <si>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</si>
  <si>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</si>
  <si>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</si>
  <si>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</si>
  <si>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</si>
  <si>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</si>
  <si>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</si>
  <si>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</si>
  <si>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</si>
  <si>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</si>
  <si>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</si>
  <si>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</si>
  <si>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</si>
  <si>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</si>
  <si>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</si>
  <si>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</si>
  <si>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</si>
  <si>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</si>
  <si>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</si>
  <si>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</si>
  <si>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</si>
  <si>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</si>
  <si>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</si>
  <si>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</si>
  <si>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</si>
  <si>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</si>
  <si>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</si>
  <si>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</si>
  <si>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</si>
  <si>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</si>
  <si>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</si>
  <si>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</si>
  <si>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</si>
  <si>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</si>
  <si>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</si>
  <si>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</si>
  <si>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</si>
  <si>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</si>
  <si>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</si>
  <si>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</si>
  <si>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</si>
  <si>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</si>
  <si>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</si>
  <si>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</si>
  <si>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</si>
  <si>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</si>
  <si>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</si>
  <si>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</si>
  <si>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</si>
  <si>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</si>
  <si>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</si>
  <si>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</si>
  <si>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</si>
  <si>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</si>
  <si>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</si>
  <si>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</si>
  <si>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</si>
  <si>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</si>
  <si>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</si>
  <si>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</si>
  <si>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</si>
  <si>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</si>
  <si>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</si>
  <si>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</si>
  <si>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</si>
  <si>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</si>
  <si>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</si>
  <si>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</si>
  <si>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</si>
  <si>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</si>
  <si>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</si>
  <si>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</si>
  <si>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</si>
  <si>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</si>
  <si>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</si>
  <si>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</si>
  <si>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</si>
  <si>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</si>
  <si>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</si>
  <si>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</si>
  <si>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</si>
  <si>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</si>
  <si>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</si>
  <si>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</si>
  <si>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</si>
  <si>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</si>
  <si>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</si>
  <si>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</si>
  <si>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</si>
  <si>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</si>
  <si>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</si>
  <si>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</si>
  <si>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</si>
  <si>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</si>
  <si>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</si>
  <si>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</si>
  <si>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</si>
  <si>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</si>
  <si>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</si>
  <si>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</si>
  <si>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</si>
  <si>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</si>
  <si>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</si>
  <si>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</si>
  <si>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</si>
  <si>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</si>
  <si>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</si>
  <si>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</si>
  <si>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</si>
  <si>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</si>
  <si>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</si>
  <si>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</si>
  <si>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</si>
  <si>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</si>
  <si>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</si>
  <si>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</si>
  <si>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</si>
  <si>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</si>
  <si>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</si>
  <si>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</si>
  <si>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</si>
  <si>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</si>
  <si>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</si>
  <si>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</si>
  <si>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</si>
  <si>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</si>
  <si>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</si>
  <si>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</si>
  <si>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</si>
  <si>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</si>
  <si>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</si>
  <si>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</si>
  <si>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</si>
  <si>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</si>
  <si>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</si>
  <si>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</si>
  <si>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</si>
  <si>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</si>
  <si>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</si>
  <si>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</si>
  <si>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</si>
  <si>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</si>
  <si>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</si>
  <si>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</si>
  <si>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</si>
  <si>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</si>
  <si>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</si>
  <si>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</si>
  <si>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</si>
  <si>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</si>
  <si>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</si>
  <si>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</si>
  <si>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</si>
  <si>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</si>
  <si>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</si>
  <si>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</si>
  <si>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</si>
  <si>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</si>
  <si>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</si>
  <si>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</si>
  <si>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</si>
  <si>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</si>
  <si>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</si>
  <si>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</si>
  <si>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</si>
  <si>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</si>
  <si>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</si>
  <si>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</si>
  <si>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</si>
  <si>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</si>
  <si>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</si>
  <si>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</si>
  <si>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</si>
  <si>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</si>
  <si>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</si>
  <si>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</si>
  <si>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</si>
  <si>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</si>
  <si>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</si>
  <si>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</si>
  <si>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</si>
  <si>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</si>
  <si>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</si>
  <si>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</si>
  <si>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</si>
  <si>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</si>
  <si>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</si>
  <si>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</si>
  <si>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</si>
  <si>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</si>
  <si>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</si>
  <si>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</si>
  <si>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</si>
  <si>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</si>
  <si>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</si>
  <si>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</si>
  <si>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</si>
  <si>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</si>
  <si>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</si>
  <si>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</si>
  <si>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</si>
  <si>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</si>
  <si>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</si>
  <si>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</si>
  <si>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</si>
  <si>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</si>
  <si>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</si>
  <si>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</si>
  <si>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</si>
  <si>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</si>
  <si>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</si>
  <si>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</si>
  <si>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</si>
  <si>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</si>
  <si>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</si>
  <si>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</si>
  <si>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</si>
  <si>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</si>
  <si>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</si>
  <si>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</si>
  <si>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</si>
  <si>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</si>
  <si>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</si>
  <si>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</si>
  <si>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</si>
  <si>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</si>
  <si>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</si>
  <si>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</si>
  <si>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</si>
  <si>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</si>
  <si>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</si>
  <si>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</si>
  <si>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</si>
  <si>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</si>
  <si>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</si>
  <si>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</si>
  <si>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</si>
  <si>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</si>
  <si>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</si>
  <si>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</si>
  <si>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</si>
  <si>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</si>
  <si>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</si>
  <si>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</si>
  <si>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</si>
  <si>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</si>
  <si>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</si>
  <si>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</si>
  <si>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</si>
  <si>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</si>
  <si>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</si>
  <si>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</si>
  <si>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</si>
  <si>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</si>
  <si>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</si>
  <si>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</si>
  <si>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</si>
  <si>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</si>
  <si>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</si>
  <si>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</si>
  <si>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</si>
  <si>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</si>
  <si>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</si>
  <si>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</si>
  <si>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</si>
  <si>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</si>
  <si>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</si>
  <si>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</si>
  <si>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</si>
  <si>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</si>
  <si>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</si>
  <si>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</si>
  <si>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</si>
  <si>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</si>
  <si>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</si>
  <si>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</si>
  <si>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</si>
  <si>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</si>
  <si>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</si>
  <si>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</si>
  <si>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</si>
  <si>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</si>
  <si>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</si>
  <si>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</si>
  <si>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</si>
  <si>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</si>
  <si>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</si>
  <si>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</si>
  <si>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</si>
  <si>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</si>
  <si>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</si>
  <si>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</si>
  <si>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</si>
  <si>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</si>
  <si>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</si>
  <si>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</si>
  <si>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</si>
  <si>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</si>
  <si>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</si>
  <si>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</si>
  <si>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</si>
  <si>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</si>
  <si>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</si>
  <si>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</si>
  <si>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</si>
  <si>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</si>
  <si>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</si>
  <si>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</si>
  <si>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</si>
  <si>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</si>
  <si>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</si>
  <si>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</si>
  <si>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</si>
  <si>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</si>
  <si>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</si>
  <si>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</si>
  <si>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</si>
  <si>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</si>
  <si>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</si>
  <si>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</si>
  <si>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</si>
  <si>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</si>
  <si>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</si>
  <si>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</si>
  <si>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</si>
  <si>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</si>
  <si>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</si>
  <si>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</si>
  <si>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</si>
  <si>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</si>
  <si>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</si>
  <si>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</si>
  <si>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</si>
  <si>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</si>
  <si>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</si>
  <si>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</si>
  <si>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</si>
  <si>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</si>
  <si>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</si>
  <si>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</si>
  <si>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</si>
  <si>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</si>
  <si>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</si>
  <si>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</si>
  <si>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</si>
  <si>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</si>
  <si>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</si>
  <si>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</si>
  <si>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</si>
  <si>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</si>
  <si>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</si>
  <si>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</si>
  <si>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</si>
  <si>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</si>
  <si>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</si>
  <si>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</si>
  <si>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</si>
  <si>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</si>
  <si>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</si>
  <si>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</si>
  <si>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</si>
  <si>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</si>
  <si>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</si>
  <si>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</si>
  <si>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</si>
  <si>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</si>
  <si>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</si>
  <si>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</si>
  <si>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</si>
  <si>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</si>
  <si>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</si>
  <si>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</si>
  <si>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</si>
  <si>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</si>
  <si>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</si>
  <si>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</si>
  <si>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</si>
  <si>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</si>
  <si>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</si>
  <si>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</si>
  <si>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</si>
  <si>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</si>
  <si>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</si>
  <si>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</si>
  <si>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</si>
  <si>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</si>
  <si>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</si>
  <si>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</si>
  <si>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</si>
  <si>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</si>
  <si>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</si>
  <si>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</si>
  <si>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</si>
  <si>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</si>
  <si>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</si>
  <si>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</si>
  <si>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</si>
  <si>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</si>
  <si>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</si>
  <si>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</si>
  <si>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</si>
  <si>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</si>
  <si>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</si>
  <si>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</si>
  <si>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</si>
  <si>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</si>
  <si>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</si>
  <si>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</si>
  <si>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</si>
  <si>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</si>
  <si>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</si>
  <si>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</si>
  <si>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</si>
  <si>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</si>
  <si>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</si>
  <si>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</si>
  <si>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</si>
  <si>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</si>
  <si>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</si>
  <si>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</si>
  <si>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</si>
  <si>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</si>
  <si>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</si>
  <si>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</si>
  <si>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</si>
  <si>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</si>
  <si>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</si>
  <si>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</si>
  <si>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</si>
  <si>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</si>
  <si>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</si>
  <si>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</si>
  <si>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</si>
  <si>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</si>
  <si>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</si>
  <si>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</si>
  <si>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</si>
  <si>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</si>
  <si>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</si>
  <si>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</si>
  <si>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</si>
  <si>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</si>
  <si>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</si>
  <si>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</si>
  <si>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</si>
  <si>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</si>
  <si>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</si>
  <si>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</si>
  <si>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</si>
  <si>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</si>
  <si>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</si>
  <si>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</si>
  <si>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</si>
  <si>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</si>
  <si>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</si>
  <si>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</si>
  <si>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</si>
  <si>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</si>
  <si>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</si>
  <si>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</si>
  <si>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</si>
  <si>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</si>
  <si>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</si>
  <si>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</si>
  <si>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</si>
  <si>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</si>
  <si>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</si>
  <si>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</si>
  <si>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</si>
  <si>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</si>
  <si>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</si>
  <si>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</si>
  <si>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</si>
  <si>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</si>
  <si>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</si>
  <si>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</si>
  <si>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</si>
  <si>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</si>
  <si>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</si>
  <si>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</si>
  <si>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</si>
  <si>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</si>
  <si>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</si>
  <si>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</si>
  <si>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</si>
  <si>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</si>
  <si>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</si>
  <si>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</si>
  <si>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</si>
  <si>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</si>
  <si>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</si>
  <si>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</si>
  <si>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</si>
  <si>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</si>
  <si>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</si>
  <si>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</si>
  <si>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</si>
  <si>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</si>
  <si>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</si>
  <si>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</si>
  <si>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</si>
  <si>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</si>
  <si>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</si>
  <si>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</si>
  <si>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</si>
  <si>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</si>
  <si>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</si>
  <si>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</si>
  <si>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</si>
  <si>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</si>
  <si>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</si>
  <si>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</si>
  <si>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</si>
  <si>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</si>
  <si>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</si>
  <si>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</si>
  <si>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</si>
  <si>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</si>
  <si>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</si>
  <si>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</si>
  <si>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</si>
  <si>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</si>
  <si>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</si>
  <si>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</si>
  <si>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</si>
  <si>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</si>
  <si>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</si>
  <si>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</si>
  <si>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</si>
  <si>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</si>
  <si>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</si>
  <si>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</si>
  <si>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</si>
  <si>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</si>
  <si>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</si>
  <si>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</si>
  <si>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</si>
  <si>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</si>
  <si>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</si>
  <si>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</si>
  <si>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</si>
  <si>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</si>
  <si>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</si>
  <si>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</si>
  <si>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</si>
  <si>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</si>
  <si>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</si>
  <si>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</si>
  <si>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</si>
  <si>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</si>
  <si>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</si>
  <si>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</si>
  <si>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</si>
  <si>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</si>
  <si>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</si>
  <si>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</si>
  <si>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</si>
  <si>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</si>
  <si>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</si>
  <si>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</si>
  <si>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</si>
  <si>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</si>
  <si>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</si>
  <si>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</si>
  <si>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</si>
  <si>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</si>
  <si>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</si>
  <si>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</si>
  <si>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</si>
  <si>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</si>
  <si>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</si>
  <si>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</si>
  <si>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</si>
  <si>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</si>
  <si>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</si>
  <si>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</si>
  <si>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</si>
  <si>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</si>
  <si>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</si>
  <si>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</si>
  <si>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</si>
  <si>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</si>
  <si>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</si>
  <si>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</si>
  <si>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</si>
  <si>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</si>
  <si>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</si>
  <si>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</si>
  <si>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</si>
  <si>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</si>
  <si>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</si>
  <si>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</si>
  <si>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</si>
  <si>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</si>
  <si>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</si>
  <si>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</si>
  <si>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</si>
  <si>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</si>
  <si>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</si>
  <si>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</si>
  <si>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</si>
  <si>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</si>
  <si>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</si>
  <si>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</si>
  <si>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</si>
  <si>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</si>
  <si>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</si>
  <si>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</si>
  <si>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</si>
  <si>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</si>
  <si>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</si>
  <si>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</si>
  <si>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</si>
  <si>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</si>
  <si>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</si>
  <si>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</si>
  <si>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</si>
  <si>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</si>
  <si>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</si>
  <si>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</si>
  <si>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</si>
  <si>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</si>
  <si>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</si>
  <si>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</si>
  <si>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</si>
  <si>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</si>
  <si>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</si>
  <si>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</si>
  <si>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</si>
  <si>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</si>
  <si>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</si>
  <si>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</si>
  <si>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</si>
  <si>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</si>
  <si>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</si>
  <si>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</si>
  <si>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</si>
  <si>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</si>
  <si>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</si>
  <si>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</si>
  <si>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</si>
  <si>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</si>
  <si>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</si>
  <si>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</si>
  <si>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</si>
  <si>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</si>
  <si>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</si>
  <si>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</si>
  <si>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</si>
  <si>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</si>
  <si>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</si>
  <si>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</si>
  <si>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</si>
  <si>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</si>
  <si>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</si>
  <si>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</si>
  <si>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</si>
  <si>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</si>
  <si>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</si>
  <si>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</si>
  <si>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</si>
  <si>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</si>
  <si>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</si>
  <si>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</si>
  <si>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</si>
  <si>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</si>
  <si>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</si>
  <si>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</si>
  <si>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</si>
  <si>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</si>
  <si>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</si>
  <si>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</si>
  <si>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</si>
  <si>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</si>
  <si>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</si>
  <si>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</si>
  <si>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</si>
  <si>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</si>
  <si>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</si>
  <si>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</si>
  <si>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</si>
  <si>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</si>
  <si>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</si>
  <si>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</si>
  <si>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</si>
  <si>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</si>
  <si>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</si>
  <si>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</si>
  <si>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</si>
  <si>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</si>
  <si>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</si>
  <si>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</si>
  <si>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</si>
  <si>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</si>
  <si>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</si>
  <si>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</si>
  <si>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</si>
  <si>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</si>
  <si>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</si>
  <si>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</si>
  <si>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</si>
  <si>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</si>
  <si>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</si>
  <si>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</si>
  <si>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</si>
  <si>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</si>
  <si>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</si>
  <si>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</si>
  <si>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</si>
  <si>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</si>
  <si>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</si>
  <si>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</si>
  <si>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</si>
  <si>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</si>
  <si>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</si>
  <si>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</si>
  <si>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</si>
  <si>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</si>
  <si>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</si>
  <si>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</si>
  <si>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</si>
  <si>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</si>
  <si>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</si>
  <si>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</si>
  <si>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</si>
  <si>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</si>
  <si>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</si>
  <si>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</si>
  <si>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</si>
  <si>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</si>
  <si>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</si>
  <si>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</si>
  <si>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</si>
  <si>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</si>
  <si>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</si>
  <si>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</si>
  <si>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</si>
  <si>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</si>
  <si>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</si>
  <si>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</si>
  <si>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</si>
  <si>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</si>
  <si>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</si>
  <si>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</si>
  <si>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</si>
  <si>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</si>
  <si>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</si>
  <si>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</si>
  <si>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</si>
  <si>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</si>
  <si>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</si>
  <si>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</si>
  <si>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</si>
  <si>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</si>
  <si>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</si>
  <si>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</si>
  <si>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</si>
  <si>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</si>
  <si>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</si>
  <si>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</si>
  <si>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</si>
  <si>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</si>
  <si>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</si>
  <si>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</si>
  <si>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</si>
  <si>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</si>
  <si>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</si>
  <si>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</si>
  <si>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</si>
  <si>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</si>
  <si>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</si>
  <si>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</si>
  <si>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</si>
  <si>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</si>
  <si>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</si>
  <si>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</si>
  <si>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</si>
  <si>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</si>
  <si>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</si>
  <si>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</si>
  <si>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</si>
  <si>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</si>
  <si>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</si>
  <si>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</si>
  <si>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</si>
  <si>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</si>
  <si>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</si>
  <si>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</si>
  <si>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</si>
  <si>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</si>
  <si>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</si>
  <si>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</si>
  <si>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</si>
  <si>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</si>
  <si>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</si>
  <si>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</si>
  <si>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</si>
  <si>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</si>
  <si>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</si>
  <si>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</si>
  <si>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</si>
  <si>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</si>
  <si>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</si>
  <si>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</si>
  <si>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</si>
  <si>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</si>
  <si>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</si>
  <si>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</si>
  <si>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</si>
  <si>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</si>
  <si>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</si>
  <si>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</si>
  <si>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</si>
  <si>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</si>
  <si>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</si>
  <si>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</si>
  <si>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</si>
  <si>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</si>
  <si>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</si>
  <si>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</si>
  <si>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</si>
  <si>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</si>
  <si>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</si>
  <si>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</si>
  <si>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</si>
  <si>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</si>
  <si>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</si>
  <si>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</si>
  <si>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</si>
  <si>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</si>
  <si>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</si>
  <si>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</si>
  <si>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</si>
  <si>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</si>
  <si>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</si>
  <si>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</si>
  <si>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</si>
  <si>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</si>
  <si>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</si>
  <si>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</si>
  <si>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</si>
  <si>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</si>
  <si>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</si>
  <si>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</si>
  <si>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</si>
  <si>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</si>
  <si>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</si>
  <si>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</si>
  <si>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</si>
  <si>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</si>
  <si>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</si>
  <si>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</si>
  <si>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</si>
  <si>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</si>
  <si>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</si>
  <si>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</si>
  <si>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</si>
  <si>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</si>
  <si>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</si>
  <si>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</si>
  <si>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</si>
  <si>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</si>
  <si>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</si>
  <si>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</si>
  <si>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</si>
  <si>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</si>
  <si>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</si>
  <si>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</si>
  <si>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</si>
  <si>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</si>
  <si>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</si>
  <si>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</si>
  <si>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</si>
  <si>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</si>
  <si>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</si>
  <si>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</si>
  <si>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</si>
  <si>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</si>
  <si>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</si>
  <si>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</si>
  <si>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</si>
  <si>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</si>
  <si>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</si>
  <si>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</si>
  <si>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</si>
  <si>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</si>
  <si>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</si>
  <si>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</si>
  <si>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</si>
  <si>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</si>
  <si>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</si>
  <si>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</si>
  <si>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</si>
  <si>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</si>
  <si>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</si>
  <si>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</si>
  <si>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</si>
  <si>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</si>
  <si>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</si>
  <si>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</si>
  <si>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</si>
  <si>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</si>
  <si>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</si>
  <si>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</si>
  <si>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</si>
  <si>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</si>
  <si>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</si>
  <si>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</si>
  <si>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</si>
  <si>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</si>
  <si>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</si>
  <si>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</si>
  <si>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</si>
  <si>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</si>
  <si>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</si>
  <si>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</si>
  <si>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</si>
  <si>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</si>
  <si>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</si>
  <si>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</si>
  <si>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</si>
  <si>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</si>
  <si>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</si>
  <si>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</si>
  <si>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</si>
  <si>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</si>
  <si>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</si>
  <si>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</si>
  <si>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</si>
  <si>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</si>
  <si>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</si>
  <si>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</si>
  <si>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</si>
  <si>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</si>
  <si>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</si>
  <si>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</si>
  <si>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</si>
  <si>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</si>
  <si>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</si>
  <si>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</si>
  <si>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</si>
  <si>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</si>
  <si>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</si>
  <si>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</si>
  <si>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</si>
  <si>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</si>
  <si>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</si>
  <si>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</si>
  <si>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</si>
  <si>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</si>
  <si>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</si>
  <si>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</si>
  <si>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</si>
  <si>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</si>
  <si>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</si>
  <si>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</si>
  <si>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</si>
  <si>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</si>
  <si>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</si>
  <si>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</si>
  <si>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</si>
  <si>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</si>
  <si>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</si>
  <si>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</si>
  <si>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</si>
  <si>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</si>
  <si>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</si>
  <si>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</si>
  <si>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</si>
  <si>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</si>
  <si>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</si>
  <si>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</si>
  <si>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</si>
  <si>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</si>
  <si>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</si>
  <si>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</si>
  <si>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</si>
  <si>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</si>
  <si>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</si>
  <si>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</si>
  <si>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</si>
  <si>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</si>
  <si>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</si>
  <si>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</si>
  <si>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</si>
  <si>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</si>
  <si>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</si>
  <si>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</si>
  <si>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</si>
  <si>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</si>
  <si>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</si>
  <si>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</si>
  <si>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</si>
  <si>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</si>
  <si>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</si>
  <si>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</si>
  <si>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</si>
  <si>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</si>
  <si>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</si>
  <si>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</si>
  <si>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</si>
  <si>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</si>
  <si>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</si>
  <si>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</si>
  <si>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</si>
  <si>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</si>
  <si>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</si>
  <si>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</si>
  <si>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</si>
  <si>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</si>
  <si>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</si>
  <si>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</si>
  <si>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</si>
  <si>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</si>
  <si>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</si>
  <si>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</si>
  <si>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</si>
  <si>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</si>
  <si>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</si>
  <si>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</si>
  <si>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</si>
  <si>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</si>
  <si>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</si>
  <si>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</si>
  <si>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</si>
  <si>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</si>
  <si>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</si>
  <si>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</si>
  <si>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</si>
  <si>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</si>
  <si>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</si>
  <si>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</si>
  <si>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</si>
  <si>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</si>
  <si>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</si>
  <si>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</si>
  <si>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</si>
  <si>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</si>
  <si>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</si>
  <si>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</si>
  <si>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</si>
  <si>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</si>
  <si>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</si>
  <si>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</si>
  <si>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</si>
  <si>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</si>
  <si>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</si>
  <si>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</si>
  <si>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</si>
  <si>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</si>
  <si>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</si>
  <si>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</si>
  <si>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</si>
  <si>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</si>
  <si>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</si>
  <si>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</si>
  <si>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</si>
  <si>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</si>
  <si>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</si>
  <si>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</si>
  <si>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</si>
  <si>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</si>
  <si>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</si>
  <si>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</si>
  <si>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</si>
  <si>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</si>
  <si>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</si>
  <si>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</si>
  <si>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</si>
  <si>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</si>
  <si>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</si>
  <si>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</si>
  <si>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</si>
  <si>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</si>
  <si>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</si>
  <si>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</si>
  <si>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</si>
  <si>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</si>
  <si>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</si>
  <si>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</si>
  <si>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</si>
  <si>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</si>
  <si>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</si>
  <si>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</si>
  <si>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</si>
  <si>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</si>
  <si>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</si>
  <si>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</si>
  <si>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</si>
  <si>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</si>
  <si>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</si>
  <si>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</si>
  <si>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</si>
  <si>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</si>
  <si>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</si>
  <si>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</si>
  <si>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</si>
  <si>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</si>
  <si>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</si>
  <si>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</si>
  <si>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</si>
  <si>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</si>
  <si>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</si>
  <si>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</si>
  <si>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</si>
  <si>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</si>
  <si>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</si>
  <si>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</si>
  <si>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</si>
  <si>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</si>
  <si>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</si>
  <si>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</si>
  <si>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</si>
  <si>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</si>
  <si>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</si>
  <si>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</si>
  <si>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</si>
  <si>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</si>
  <si>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</si>
  <si>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</si>
  <si>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</si>
  <si>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</si>
  <si>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</si>
  <si>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</si>
  <si>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</si>
  <si>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</si>
  <si>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</si>
  <si>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</si>
  <si>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</si>
  <si>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</si>
  <si>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</si>
  <si>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</si>
  <si>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</si>
  <si>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</si>
  <si>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</si>
  <si>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</si>
  <si>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</si>
  <si>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</si>
  <si>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</si>
  <si>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</si>
  <si>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</si>
  <si>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</si>
  <si>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</si>
  <si>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</si>
  <si>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</si>
  <si>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</si>
  <si>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</si>
  <si>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</si>
  <si>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</si>
  <si>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</si>
  <si>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</si>
  <si>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</si>
  <si>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</si>
  <si>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</si>
  <si>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</si>
  <si>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</si>
  <si>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</si>
  <si>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</si>
  <si>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</si>
  <si>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</si>
  <si>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</si>
  <si>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</si>
  <si>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</si>
  <si>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</si>
  <si>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</si>
  <si>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</si>
  <si>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</si>
  <si>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</si>
  <si>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</si>
  <si>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</si>
  <si>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</si>
  <si>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</si>
  <si>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</si>
  <si>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</si>
  <si>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</si>
  <si>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</si>
  <si>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</si>
  <si>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</si>
  <si>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</si>
  <si>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</si>
  <si>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</si>
  <si>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</si>
  <si>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</si>
  <si>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</si>
  <si>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</si>
  <si>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</si>
  <si>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</si>
  <si>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</si>
  <si>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</si>
  <si>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</si>
  <si>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</si>
  <si>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</si>
  <si>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</si>
  <si>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</si>
  <si>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</si>
  <si>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</si>
  <si>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</si>
  <si>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</si>
  <si>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</si>
  <si>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</si>
  <si>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</si>
  <si>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</si>
  <si>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</si>
  <si>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</si>
  <si>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</si>
  <si>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</si>
  <si>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</si>
  <si>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</si>
  <si>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</si>
  <si>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</si>
  <si>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</si>
  <si>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</si>
  <si>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</si>
  <si>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</si>
  <si>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</si>
  <si>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</si>
  <si>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</si>
  <si>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</si>
  <si>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</si>
  <si>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</si>
  <si>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</si>
  <si>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</si>
  <si>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</si>
  <si>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</si>
  <si>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</si>
  <si>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</si>
  <si>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</si>
  <si>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</si>
  <si>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</si>
  <si>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</si>
  <si>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</si>
  <si>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</si>
  <si>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</si>
  <si>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</si>
  <si>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</si>
  <si>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</si>
  <si>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</si>
  <si>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</si>
  <si>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</si>
  <si>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</si>
  <si>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</si>
  <si>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</si>
  <si>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</si>
  <si>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</si>
  <si>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</si>
  <si>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</si>
  <si>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</si>
  <si>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</si>
  <si>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</si>
  <si>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</si>
  <si>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</si>
  <si>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</si>
  <si>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</si>
  <si>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</si>
  <si>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</si>
  <si>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</si>
  <si>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</si>
  <si>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</si>
  <si>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</si>
  <si>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</si>
  <si>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</si>
  <si>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</si>
  <si>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</si>
  <si>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</si>
  <si>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</si>
  <si>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</si>
  <si>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</si>
  <si>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</si>
  <si>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</si>
  <si>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</si>
  <si>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</si>
  <si>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</si>
  <si>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</si>
  <si>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</si>
  <si>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</si>
  <si>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</si>
  <si>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</si>
  <si>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</si>
  <si>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</si>
  <si>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</si>
  <si>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</si>
  <si>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</si>
  <si>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</si>
  <si>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</si>
  <si>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</si>
  <si>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</si>
  <si>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</si>
  <si>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</si>
  <si>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</si>
  <si>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</si>
  <si>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</si>
  <si>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</si>
  <si>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</si>
  <si>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</si>
  <si>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</si>
  <si>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</si>
  <si>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</si>
  <si>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</si>
  <si>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</si>
  <si>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</si>
  <si>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</si>
  <si>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</si>
  <si>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</si>
  <si>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</si>
  <si>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</si>
  <si>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</si>
  <si>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</si>
  <si>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</si>
  <si>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</si>
  <si>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</si>
  <si>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</si>
  <si>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</si>
  <si>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</si>
  <si>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</si>
  <si>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</si>
  <si>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</si>
  <si>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</si>
  <si>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</si>
  <si>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</si>
  <si>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</si>
  <si>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</si>
  <si>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</si>
  <si>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</si>
  <si>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</si>
  <si>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</si>
  <si>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</si>
  <si>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</si>
  <si>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</si>
  <si>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</si>
  <si>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</si>
  <si>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</si>
  <si>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</si>
  <si>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</si>
  <si>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</si>
  <si>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</si>
  <si>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</si>
  <si>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</si>
  <si>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</si>
  <si>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</si>
  <si>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</si>
  <si>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</si>
  <si>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</si>
  <si>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</si>
  <si>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</si>
  <si>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</si>
  <si>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</si>
  <si>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</si>
  <si>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</si>
  <si>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</si>
  <si>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</si>
  <si>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</si>
  <si>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</si>
  <si>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</si>
  <si>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</si>
  <si>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</si>
  <si>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</si>
  <si>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</si>
  <si>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</si>
  <si>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</si>
  <si>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</si>
  <si>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</si>
  <si>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</si>
  <si>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</si>
  <si>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</si>
  <si>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</si>
  <si>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</si>
  <si>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</si>
  <si>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</si>
  <si>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</si>
  <si>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</si>
  <si>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</si>
  <si>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</si>
  <si>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</si>
  <si>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</si>
  <si>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</si>
  <si>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</si>
  <si>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</si>
  <si>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</si>
  <si>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</si>
  <si>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</si>
  <si>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</si>
  <si>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</si>
  <si>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</si>
  <si>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</si>
  <si>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</si>
  <si>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</si>
  <si>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</si>
  <si>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</si>
  <si>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</si>
  <si>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</si>
  <si>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</si>
  <si>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</si>
  <si>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</si>
  <si>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</si>
  <si>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</si>
  <si>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</si>
  <si>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</si>
  <si>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</si>
  <si>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</si>
  <si>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</si>
  <si>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</si>
  <si>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</si>
  <si>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</si>
  <si>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</si>
  <si>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</si>
  <si>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</si>
  <si>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</si>
  <si>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</si>
  <si>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</si>
  <si>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</si>
  <si>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</si>
  <si>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</si>
  <si>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</si>
  <si>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</si>
  <si>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</si>
  <si>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</si>
  <si>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</si>
  <si>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</si>
  <si>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</si>
  <si>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</si>
  <si>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</si>
  <si>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</si>
  <si>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</si>
  <si>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</si>
  <si>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</si>
  <si>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</si>
  <si>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</si>
  <si>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</si>
  <si>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</si>
  <si>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</si>
  <si>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</si>
  <si>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</si>
  <si>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</si>
  <si>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</si>
  <si>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</si>
  <si>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</si>
  <si>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</si>
  <si>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</si>
  <si>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</si>
  <si>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</si>
  <si>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</si>
  <si>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</si>
  <si>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</si>
  <si>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</si>
  <si>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</si>
  <si>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</si>
  <si>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</si>
  <si>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</si>
  <si>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</si>
  <si>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</si>
  <si>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</si>
  <si>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</si>
  <si>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</si>
  <si>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</si>
  <si>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</si>
  <si>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</si>
  <si>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</si>
  <si>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</si>
  <si>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</si>
  <si>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</si>
  <si>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</si>
  <si>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</si>
  <si>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</si>
  <si>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</si>
  <si>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</si>
  <si>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</si>
  <si>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</si>
  <si>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</si>
  <si>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</si>
  <si>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</si>
  <si>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</si>
  <si>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</si>
  <si>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</si>
  <si>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</si>
  <si>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</si>
  <si>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</si>
  <si>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</si>
  <si>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</si>
  <si>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</si>
  <si>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</si>
  <si>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</si>
  <si>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</si>
  <si>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</si>
  <si>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</si>
  <si>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</si>
  <si>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</si>
  <si>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</si>
  <si>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</si>
  <si>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</si>
  <si>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</si>
  <si>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</si>
  <si>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</si>
  <si>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</si>
  <si>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</si>
  <si>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</si>
  <si>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</si>
  <si>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</si>
  <si>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</si>
  <si>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</si>
  <si>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</si>
  <si>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</si>
  <si>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</si>
  <si>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</si>
  <si>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</si>
  <si>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</si>
  <si>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</si>
  <si>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</si>
  <si>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</si>
  <si>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</si>
  <si>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</si>
  <si>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</si>
  <si>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</si>
  <si>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</si>
  <si>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</si>
  <si>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</si>
  <si>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</si>
  <si>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</si>
  <si>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</si>
  <si>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</si>
  <si>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</si>
  <si>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</si>
  <si>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</si>
  <si>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</si>
  <si>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</si>
  <si>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</si>
  <si>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</si>
  <si>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</si>
  <si>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</si>
  <si>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</si>
  <si>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</si>
  <si>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</si>
  <si>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</si>
  <si>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</si>
  <si>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</si>
  <si>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</si>
  <si>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</si>
  <si>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</si>
  <si>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</si>
  <si>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</si>
  <si>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</si>
  <si>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</si>
  <si>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</si>
  <si>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</si>
  <si>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</si>
  <si>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</si>
  <si>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</si>
  <si>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</si>
  <si>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</si>
  <si>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</si>
  <si>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</si>
  <si>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</si>
  <si>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</si>
  <si>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</si>
  <si>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</si>
  <si>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</si>
  <si>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</si>
  <si>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</si>
  <si>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</si>
  <si>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</si>
  <si>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</si>
  <si>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</si>
  <si>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</si>
  <si>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</si>
  <si>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</si>
  <si>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</si>
  <si>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</si>
  <si>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</si>
  <si>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</si>
  <si>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</si>
  <si>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</si>
  <si>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</si>
  <si>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</si>
  <si>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</si>
  <si>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</si>
  <si>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</si>
  <si>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</si>
  <si>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</si>
  <si>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</si>
  <si>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</si>
  <si>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</si>
  <si>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</si>
  <si>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</si>
  <si>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</si>
  <si>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</si>
  <si>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</si>
  <si>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</si>
  <si>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</si>
  <si>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</si>
  <si>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</si>
  <si>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</si>
  <si>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</si>
  <si>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</si>
  <si>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</si>
  <si>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</si>
  <si>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</si>
  <si>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</si>
  <si>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</si>
  <si>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</si>
  <si>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</si>
  <si>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</si>
  <si>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</si>
  <si>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</si>
  <si>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</si>
  <si>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</si>
  <si>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</si>
  <si>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</si>
  <si>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</si>
  <si>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</si>
  <si>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</si>
  <si>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</si>
  <si>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</si>
  <si>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</si>
  <si>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</si>
  <si>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</si>
  <si>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</si>
  <si>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</si>
  <si>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</si>
  <si>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</si>
  <si>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</si>
  <si>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</si>
  <si>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</si>
  <si>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</si>
  <si>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</si>
  <si>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</si>
  <si>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</si>
  <si>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</si>
  <si>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</si>
  <si>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</si>
  <si>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</si>
  <si>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</si>
  <si>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</si>
  <si>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</si>
  <si>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</si>
  <si>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</si>
  <si>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</si>
  <si>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</si>
  <si>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</si>
  <si>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</si>
  <si>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</si>
  <si>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</si>
  <si>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</si>
  <si>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</si>
  <si>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</si>
  <si>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</si>
  <si>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</si>
  <si>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</si>
  <si>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</si>
  <si>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</si>
  <si>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</si>
  <si>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</si>
  <si>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</si>
  <si>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</si>
  <si>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</si>
  <si>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</si>
  <si>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</si>
  <si>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</si>
  <si>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</si>
  <si>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</si>
  <si>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</si>
  <si>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</si>
  <si>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</si>
  <si>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</si>
  <si>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</si>
  <si>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</si>
  <si>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</si>
  <si>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</si>
  <si>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</si>
  <si>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</si>
  <si>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</si>
  <si>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</si>
  <si>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</si>
  <si>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</si>
  <si>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</si>
  <si>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</si>
  <si>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</si>
  <si>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</si>
  <si>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</si>
  <si>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</si>
  <si>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</si>
  <si>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</si>
  <si>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</si>
  <si>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</si>
  <si>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</si>
  <si>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</si>
  <si>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</si>
  <si>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</si>
  <si>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</si>
  <si>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</si>
  <si>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</si>
  <si>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</si>
  <si>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</si>
  <si>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</si>
  <si>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</si>
  <si>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</si>
  <si>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</si>
  <si>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</si>
  <si>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</si>
  <si>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</si>
  <si>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</si>
  <si>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</si>
  <si>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</si>
  <si>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</si>
  <si>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</si>
  <si>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</si>
  <si>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</si>
  <si>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</si>
  <si>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</si>
  <si>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</si>
  <si>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</si>
  <si>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</si>
  <si>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</si>
  <si>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</si>
  <si>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</si>
  <si>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</si>
  <si>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</si>
  <si>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</si>
  <si>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</si>
  <si>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</si>
  <si>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</si>
  <si>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</si>
  <si>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</si>
  <si>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</si>
  <si>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</si>
  <si>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</si>
  <si>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</si>
  <si>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</si>
  <si>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</si>
  <si>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</si>
  <si>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</si>
  <si>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</si>
  <si>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</si>
  <si>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</si>
  <si>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</si>
  <si>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</si>
  <si>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</si>
  <si>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</si>
  <si>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</si>
  <si>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</si>
  <si>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</si>
  <si>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</si>
  <si>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</si>
  <si>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</si>
  <si>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</si>
  <si>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</si>
  <si>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</si>
  <si>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</si>
  <si>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</si>
  <si>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</si>
  <si>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</si>
  <si>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</si>
  <si>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</si>
  <si>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</si>
  <si>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</si>
  <si>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</si>
  <si>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</si>
  <si>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</si>
  <si>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</si>
  <si>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</si>
  <si>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</si>
  <si>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</si>
  <si>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</si>
  <si>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</si>
  <si>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</si>
  <si>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</si>
  <si>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</si>
  <si>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</si>
  <si>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</si>
  <si>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</si>
  <si>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</si>
  <si>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</si>
  <si>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</si>
  <si>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</si>
  <si>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</si>
  <si>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</si>
  <si>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</si>
  <si>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</si>
  <si>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</si>
  <si>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</si>
  <si>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</si>
  <si>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</si>
  <si>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</si>
  <si>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</si>
  <si>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</si>
  <si>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</si>
  <si>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</si>
  <si>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</si>
  <si>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</si>
  <si>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</si>
  <si>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</si>
  <si>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</si>
  <si>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</si>
  <si>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</si>
  <si>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</si>
  <si>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</si>
  <si>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</si>
  <si>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</si>
  <si>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</si>
  <si>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</si>
  <si>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</si>
  <si>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</si>
  <si>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</si>
  <si>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</si>
  <si>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</si>
  <si>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</si>
  <si>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</si>
  <si>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</si>
  <si>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</si>
  <si>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</si>
  <si>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</si>
  <si>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</si>
  <si>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</si>
  <si>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</si>
  <si>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</si>
  <si>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</si>
  <si>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</si>
  <si>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</si>
  <si>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</si>
  <si>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</si>
  <si>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</si>
  <si>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</si>
  <si>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</si>
  <si>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</si>
  <si>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</si>
  <si>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</si>
  <si>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</si>
  <si>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</si>
  <si>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</si>
  <si>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</si>
  <si>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</si>
  <si>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</si>
  <si>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</si>
  <si>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</si>
  <si>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</si>
  <si>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</si>
  <si>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</si>
  <si>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</si>
  <si>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</si>
  <si>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</si>
  <si>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</si>
  <si>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</si>
  <si>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</si>
  <si>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</si>
  <si>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</si>
  <si>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</si>
  <si>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</si>
  <si>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</si>
  <si>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</si>
  <si>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</si>
  <si>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</si>
  <si>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</si>
  <si>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</si>
  <si>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</si>
  <si>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</si>
  <si>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</si>
  <si>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</si>
  <si>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</si>
  <si>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</si>
  <si>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</si>
  <si>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</si>
  <si>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</si>
  <si>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</si>
  <si>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</si>
  <si>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</si>
  <si>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</si>
  <si>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</si>
  <si>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</si>
  <si>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</si>
  <si>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</si>
  <si>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</si>
  <si>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</si>
  <si>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</si>
  <si>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</si>
  <si>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</si>
  <si>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</si>
  <si>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</si>
  <si>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</si>
  <si>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</si>
  <si>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</si>
  <si>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</si>
  <si>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</si>
  <si>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</si>
  <si>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</si>
  <si>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</si>
  <si>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</si>
  <si>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</si>
  <si>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</si>
  <si>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</si>
  <si>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</si>
  <si>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</si>
  <si>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</si>
  <si>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</si>
  <si>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</si>
  <si>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</si>
  <si>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</si>
  <si>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</si>
  <si>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</si>
  <si>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</si>
  <si>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</si>
  <si>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</si>
  <si>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</si>
  <si>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</si>
  <si>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</si>
  <si>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</si>
  <si>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</si>
  <si>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</si>
  <si>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</si>
  <si>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</si>
  <si>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</si>
  <si>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</si>
  <si>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</si>
  <si>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</si>
  <si>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</si>
  <si>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</si>
  <si>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</si>
  <si>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</si>
  <si>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</si>
  <si>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</si>
  <si>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</si>
  <si>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</si>
  <si>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</si>
  <si>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</si>
  <si>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</si>
  <si>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</si>
  <si>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</si>
  <si>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</si>
  <si>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</si>
  <si>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</si>
  <si>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</si>
  <si>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</si>
  <si>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</si>
  <si>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</si>
  <si>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</si>
  <si>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</si>
  <si>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</si>
  <si>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</si>
  <si>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</si>
  <si>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</si>
  <si>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</si>
  <si>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</si>
  <si>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</si>
  <si>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</si>
  <si>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</si>
  <si>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</si>
  <si>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</si>
  <si>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</si>
  <si>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</si>
  <si>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</si>
  <si>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</si>
  <si>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</si>
  <si>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</si>
  <si>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</si>
  <si>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</si>
  <si>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</si>
  <si>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</si>
  <si>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</si>
  <si>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</si>
  <si>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</si>
  <si>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</si>
  <si>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</si>
  <si>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</si>
  <si>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</si>
  <si>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</si>
  <si>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</si>
  <si>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</si>
  <si>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</si>
  <si>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</si>
  <si>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</si>
  <si>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</si>
  <si>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</si>
  <si>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</si>
  <si>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</si>
  <si>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</si>
  <si>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</si>
  <si>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</si>
  <si>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</si>
  <si>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</si>
  <si>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</si>
  <si>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</si>
  <si>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</si>
  <si>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</si>
  <si>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</si>
  <si>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</si>
  <si>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</si>
  <si>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</si>
  <si>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</si>
  <si>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</si>
  <si>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</si>
  <si>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</si>
  <si>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</si>
  <si>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</si>
  <si>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</si>
  <si>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</si>
  <si>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</si>
  <si>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</si>
  <si>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</si>
  <si>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</si>
  <si>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</si>
  <si>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</si>
  <si>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</si>
  <si>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</si>
  <si>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</si>
  <si>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</si>
  <si>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</si>
  <si>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</si>
  <si>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</si>
  <si>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</si>
  <si>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</si>
  <si>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</si>
  <si>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</si>
  <si>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</si>
  <si>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</si>
  <si>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</si>
  <si>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</si>
  <si>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</si>
  <si>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</si>
  <si>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</si>
  <si>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</si>
  <si>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</si>
  <si>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</si>
  <si>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</si>
  <si>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</si>
  <si>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</si>
  <si>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</si>
  <si>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</si>
  <si>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</si>
  <si>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</si>
  <si>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</si>
  <si>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</si>
  <si>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</si>
  <si>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</si>
  <si>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</si>
  <si>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</si>
  <si>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</si>
  <si>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</si>
  <si>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</si>
  <si>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</si>
  <si>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</si>
  <si>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</si>
  <si>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</si>
  <si>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</si>
  <si>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</si>
  <si>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</si>
  <si>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</si>
  <si>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</si>
  <si>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</si>
  <si>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</si>
  <si>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</si>
  <si>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</si>
  <si>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</si>
  <si>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</si>
  <si>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</si>
  <si>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</si>
  <si>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</si>
  <si>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</si>
  <si>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</si>
  <si>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</si>
  <si>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</si>
  <si>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</si>
  <si>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</si>
  <si>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</si>
  <si>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</si>
  <si>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</si>
  <si>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</si>
  <si>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</si>
  <si>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</si>
  <si>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</si>
  <si>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</si>
  <si>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</si>
  <si>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</si>
  <si>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</si>
  <si>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</si>
  <si>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</si>
  <si>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</si>
  <si>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</si>
  <si>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</si>
  <si>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</si>
  <si>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</si>
  <si>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</si>
  <si>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</si>
  <si>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</si>
  <si>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</si>
  <si>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</si>
  <si>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</si>
  <si>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</si>
  <si>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</si>
  <si>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</si>
  <si>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</si>
  <si>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</si>
  <si>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</si>
  <si>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</si>
  <si>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</si>
  <si>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</si>
  <si>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</si>
  <si>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</si>
  <si>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</si>
  <si>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</si>
  <si>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</si>
  <si>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</si>
  <si>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</si>
  <si>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</si>
  <si>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</si>
  <si>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</si>
  <si>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</si>
  <si>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</si>
  <si>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</si>
  <si>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</si>
  <si>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</si>
  <si>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</si>
  <si>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</si>
  <si>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</si>
  <si>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</si>
  <si>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</si>
  <si>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</si>
  <si>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</si>
  <si>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</si>
  <si>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</si>
  <si>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</si>
  <si>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</si>
  <si>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</si>
  <si>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</si>
  <si>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</si>
  <si>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</si>
  <si>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</si>
  <si>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</si>
  <si>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</si>
  <si>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</si>
  <si>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</si>
  <si>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</si>
  <si>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</si>
  <si>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</si>
  <si>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</si>
  <si>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</si>
  <si>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</si>
  <si>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</si>
  <si>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</si>
  <si>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</si>
  <si>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</si>
  <si>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</si>
  <si>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</si>
  <si>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</si>
  <si>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</si>
  <si>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</si>
  <si>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</si>
  <si>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</si>
  <si>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</si>
  <si>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</si>
  <si>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</si>
  <si>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</si>
  <si>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</si>
  <si>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</si>
  <si>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</si>
  <si>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</si>
  <si>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</si>
  <si>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</si>
  <si>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</si>
  <si>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</si>
  <si>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</si>
  <si>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</si>
  <si>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</si>
  <si>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</si>
  <si>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</si>
  <si>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</si>
  <si>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</si>
  <si>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</si>
  <si>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</si>
  <si>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</si>
  <si>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</si>
  <si>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</si>
  <si>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</si>
  <si>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</si>
  <si>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</si>
  <si>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</si>
  <si>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</si>
  <si>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</si>
  <si>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</si>
  <si>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</si>
  <si>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</si>
  <si>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</si>
  <si>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</si>
  <si>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</si>
  <si>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</si>
  <si>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</si>
  <si>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</si>
  <si>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</si>
  <si>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</si>
  <si>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</si>
  <si>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</si>
  <si>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</si>
  <si>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</si>
  <si>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</si>
  <si>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</si>
  <si>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</si>
  <si>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</si>
  <si>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</si>
  <si>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</si>
  <si>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</si>
  <si>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</si>
  <si>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</si>
  <si>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</si>
  <si>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</si>
  <si>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</si>
  <si>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</si>
  <si>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</si>
  <si>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</si>
  <si>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</si>
  <si>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</si>
  <si>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</si>
  <si>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</si>
  <si>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</si>
  <si>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</si>
  <si>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</si>
  <si>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</si>
  <si>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</si>
  <si>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</si>
  <si>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</si>
  <si>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</si>
  <si>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</si>
  <si>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</si>
  <si>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</si>
  <si>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</si>
  <si>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</si>
  <si>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</si>
  <si>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</si>
  <si>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</si>
  <si>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</si>
  <si>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</si>
  <si>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</si>
  <si>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</si>
  <si>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</si>
  <si>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</si>
  <si>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</si>
  <si>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</si>
  <si>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</si>
  <si>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</si>
  <si>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</si>
  <si>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</si>
  <si>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</si>
  <si>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</si>
  <si>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</si>
  <si>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</si>
  <si>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</si>
  <si>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</si>
  <si>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</si>
  <si>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</si>
  <si>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</si>
  <si>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</si>
  <si>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</si>
  <si>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</si>
  <si>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</si>
  <si>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</si>
  <si>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</si>
  <si>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</si>
  <si>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</si>
  <si>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</si>
  <si>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</si>
  <si>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</si>
  <si>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</si>
  <si>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</si>
  <si>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</si>
  <si>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</si>
  <si>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</si>
  <si>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</si>
  <si>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</si>
  <si>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</si>
  <si>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</si>
  <si>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</si>
  <si>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</si>
  <si>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</si>
  <si>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</si>
  <si>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</si>
  <si>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</si>
  <si>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</si>
  <si>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</si>
  <si>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</si>
  <si>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</si>
  <si>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</si>
  <si>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</si>
  <si>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</si>
  <si>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</si>
  <si>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</si>
  <si>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</si>
  <si>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</si>
  <si>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</si>
  <si>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</si>
  <si>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</si>
  <si>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</si>
  <si>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</si>
  <si>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</si>
  <si>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</si>
  <si>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</si>
  <si>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</si>
  <si>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</si>
  <si>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</si>
  <si>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</si>
  <si>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</si>
  <si>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</si>
  <si>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</si>
  <si>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</si>
  <si>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</si>
  <si>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</si>
  <si>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</si>
  <si>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</si>
  <si>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</si>
  <si>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</si>
  <si>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</si>
  <si>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</si>
  <si>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</si>
  <si>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</si>
  <si>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</si>
  <si>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</si>
  <si>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</si>
  <si>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</si>
  <si>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</si>
  <si>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</si>
  <si>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</si>
  <si>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</si>
  <si>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</si>
  <si>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</si>
  <si>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</si>
  <si>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</si>
  <si>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</si>
  <si>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</si>
  <si>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</si>
  <si>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</si>
  <si>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</si>
  <si>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</si>
  <si>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</si>
  <si>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</si>
  <si>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</si>
  <si>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</si>
  <si>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</si>
  <si>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</si>
  <si>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</si>
  <si>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</si>
  <si>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</si>
  <si>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</si>
  <si>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</si>
  <si>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</si>
  <si>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</si>
  <si>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</si>
  <si>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</si>
  <si>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</si>
  <si>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</si>
  <si>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</si>
  <si>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</si>
  <si>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</si>
  <si>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</si>
  <si>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</si>
  <si>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</si>
  <si>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</si>
  <si>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</si>
  <si>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</si>
  <si>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</si>
  <si>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</si>
  <si>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</si>
  <si>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</si>
  <si>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</si>
  <si>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</si>
  <si>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</si>
  <si>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</si>
  <si>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</si>
  <si>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</si>
  <si>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</si>
  <si>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</si>
  <si>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</si>
  <si>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</si>
  <si>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</si>
  <si>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</si>
  <si>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</si>
  <si>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</si>
  <si>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</si>
  <si>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</si>
  <si>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</si>
  <si>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</si>
  <si>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</si>
  <si>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</si>
  <si>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</si>
  <si>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</si>
  <si>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</si>
  <si>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</si>
  <si>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</si>
  <si>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</si>
  <si>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</si>
  <si>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</si>
  <si>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</si>
  <si>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</si>
  <si>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</si>
  <si>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</si>
  <si>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</si>
  <si>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</si>
  <si>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</si>
  <si>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</si>
  <si>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</si>
  <si>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</si>
  <si>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</si>
  <si>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</si>
  <si>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</si>
  <si>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</si>
  <si>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</si>
  <si>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</si>
  <si>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</si>
  <si>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</si>
  <si>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</si>
  <si>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</si>
  <si>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</si>
  <si>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</si>
  <si>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</si>
  <si>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</si>
  <si>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</si>
  <si>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</si>
  <si>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</si>
  <si>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</si>
  <si>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</si>
  <si>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</si>
  <si>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</si>
  <si>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</si>
  <si>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</si>
  <si>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</si>
  <si>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</si>
  <si>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</si>
  <si>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</si>
  <si>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</si>
  <si>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</si>
  <si>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</si>
  <si>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</si>
  <si>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</si>
  <si>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</si>
  <si>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</si>
  <si>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</si>
  <si>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</si>
  <si>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</si>
  <si>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</si>
  <si>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</si>
  <si>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</si>
  <si>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</si>
  <si>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</si>
  <si>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</si>
  <si>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</si>
  <si>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</si>
  <si>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</si>
  <si>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</si>
  <si>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</si>
  <si>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</si>
  <si>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</si>
  <si>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</si>
  <si>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</si>
  <si>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</si>
  <si>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</si>
  <si>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</si>
  <si>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</si>
  <si>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</si>
  <si>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</si>
  <si>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</si>
  <si>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</si>
  <si>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</si>
  <si>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</si>
  <si>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</si>
  <si>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</si>
  <si>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</si>
  <si>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</si>
  <si>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</si>
  <si>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</si>
  <si>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</si>
  <si>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</si>
  <si>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</si>
  <si>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</si>
  <si>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</si>
  <si>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</si>
  <si>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</si>
  <si>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</si>
  <si>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</si>
  <si>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</si>
  <si>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</si>
  <si>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</si>
  <si>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</si>
  <si>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</si>
  <si>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</si>
  <si>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</si>
  <si>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</si>
  <si>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</si>
  <si>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</si>
  <si>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</si>
  <si>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</si>
  <si>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</si>
  <si>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</si>
  <si>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</si>
  <si>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</si>
  <si>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</si>
  <si>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</si>
  <si>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</si>
  <si>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</si>
  <si>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</si>
  <si>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</si>
  <si>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</si>
  <si>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</si>
  <si>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</si>
  <si>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</si>
  <si>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</si>
  <si>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</si>
  <si>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</si>
  <si>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</si>
  <si>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</si>
  <si>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</si>
  <si>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</si>
  <si>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</si>
  <si>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</si>
  <si>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</si>
  <si>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</si>
  <si>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</si>
  <si>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</si>
  <si>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</si>
  <si>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</si>
  <si>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</si>
  <si>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</si>
  <si>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</si>
  <si>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</si>
  <si>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</si>
  <si>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</si>
  <si>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</si>
  <si>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</si>
  <si>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</si>
  <si>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</si>
  <si>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</si>
  <si>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</si>
  <si>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</si>
  <si>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</si>
  <si>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</si>
  <si>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</si>
  <si>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</si>
  <si>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</si>
  <si>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</si>
  <si>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</si>
  <si>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</si>
  <si>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</si>
  <si>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</si>
  <si>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</si>
  <si>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</si>
  <si>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</si>
  <si>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</si>
  <si>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</si>
  <si>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</si>
  <si>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</si>
  <si>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</si>
  <si>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</si>
  <si>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</si>
  <si>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</si>
  <si>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</si>
  <si>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</si>
  <si>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</si>
  <si>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</si>
  <si>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</si>
  <si>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</si>
  <si>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</si>
  <si>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</si>
  <si>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</si>
  <si>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</si>
  <si>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</si>
  <si>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</si>
  <si>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</si>
  <si>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</si>
  <si>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</si>
  <si>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</si>
  <si>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</si>
  <si>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</si>
  <si>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</si>
  <si>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</si>
  <si>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</si>
  <si>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</si>
  <si>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</si>
  <si>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</si>
  <si>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</si>
  <si>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</si>
  <si>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</si>
  <si>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</si>
  <si>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</si>
  <si>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</si>
  <si>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</si>
  <si>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</si>
  <si>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</si>
  <si>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</si>
  <si>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</si>
  <si>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</si>
  <si>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</si>
  <si>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</si>
  <si>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</si>
  <si>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</si>
  <si>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</si>
  <si>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</si>
  <si>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</si>
  <si>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</si>
  <si>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</si>
  <si>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</si>
  <si>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</si>
  <si>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</si>
  <si>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</si>
  <si>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</si>
  <si>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</si>
  <si>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</si>
  <si>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</si>
  <si>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</si>
  <si>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</si>
  <si>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</si>
  <si>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</si>
  <si>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</si>
  <si>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</si>
  <si>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</si>
  <si>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</si>
  <si>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</si>
  <si>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</si>
  <si>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</si>
  <si>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</si>
  <si>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</si>
  <si>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</si>
  <si>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</si>
  <si>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</si>
  <si>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</si>
  <si>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</si>
  <si>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</si>
  <si>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</si>
  <si>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</si>
  <si>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</si>
  <si>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</si>
  <si>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</si>
  <si>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</si>
  <si>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</si>
  <si>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</si>
  <si>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</si>
  <si>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</si>
  <si>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</si>
  <si>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</si>
  <si>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</si>
  <si>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</si>
  <si>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</si>
  <si>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</si>
  <si>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</si>
  <si>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</si>
  <si>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</si>
  <si>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</si>
  <si>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</si>
  <si>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</si>
  <si>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</si>
  <si>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</si>
  <si>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</si>
  <si>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</si>
  <si>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</si>
  <si>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</si>
  <si>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</si>
  <si>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</si>
  <si>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</si>
  <si>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</si>
  <si>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</si>
  <si>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</si>
  <si>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</si>
  <si>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</si>
  <si>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</si>
  <si>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</si>
  <si>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</si>
  <si>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</si>
  <si>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</si>
  <si>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</si>
  <si>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</si>
  <si>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</si>
  <si>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</si>
  <si>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</si>
  <si>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</si>
  <si>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</si>
  <si>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</si>
  <si>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</si>
  <si>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</si>
  <si>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</si>
  <si>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</si>
  <si>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</si>
  <si>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</si>
  <si>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</si>
  <si>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</si>
  <si>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</si>
  <si>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</si>
  <si>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</si>
  <si>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</si>
  <si>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</si>
  <si>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</si>
  <si>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</si>
  <si>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</si>
  <si>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</si>
  <si>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</si>
  <si>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</si>
  <si>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</si>
  <si>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</si>
  <si>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</si>
  <si>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</si>
  <si>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</si>
  <si>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</si>
  <si>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</si>
  <si>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</si>
  <si>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</si>
  <si>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</si>
  <si>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</si>
  <si>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</si>
  <si>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</si>
  <si>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</si>
  <si>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</si>
  <si>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</si>
  <si>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</si>
  <si>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</si>
  <si>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</si>
  <si>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</si>
  <si>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</si>
  <si>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</si>
  <si>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</si>
  <si>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</si>
  <si>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</si>
  <si>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</si>
  <si>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</si>
  <si>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</si>
  <si>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</si>
  <si>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</si>
  <si>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</si>
  <si>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</si>
  <si>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</si>
  <si>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</si>
  <si>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</si>
  <si>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</si>
  <si>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</si>
  <si>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</si>
  <si>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</si>
  <si>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</si>
  <si>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</si>
  <si>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</si>
  <si>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</si>
  <si>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</si>
  <si>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</si>
  <si>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</si>
  <si>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</si>
  <si>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</si>
  <si>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</si>
  <si>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</si>
  <si>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</si>
  <si>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</si>
  <si>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</si>
  <si>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</si>
  <si>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</si>
  <si>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</si>
  <si>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</si>
  <si>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</si>
  <si>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</si>
  <si>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</si>
  <si>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</si>
  <si>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</si>
  <si>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</si>
  <si>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</si>
  <si>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</si>
  <si>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</si>
  <si>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</si>
  <si>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</si>
  <si>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</si>
  <si>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</si>
  <si>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</si>
  <si>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</si>
  <si>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</si>
  <si>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</si>
  <si>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</si>
  <si>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</si>
  <si>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</si>
  <si>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</si>
  <si>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</si>
  <si>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</si>
  <si>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</si>
  <si>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</si>
  <si>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</si>
  <si>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</si>
  <si>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</si>
  <si>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</si>
  <si>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</si>
  <si>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</si>
  <si>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</si>
  <si>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</si>
  <si>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</si>
  <si>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</si>
  <si>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</si>
  <si>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</si>
  <si>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</si>
  <si>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</si>
  <si>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</si>
  <si>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</si>
  <si>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</si>
  <si>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</si>
  <si>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</si>
  <si>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</si>
  <si>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</si>
  <si>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</si>
  <si>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</si>
  <si>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</si>
  <si>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</si>
  <si>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</si>
  <si>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</si>
  <si>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</si>
  <si>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</si>
  <si>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</si>
  <si>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</si>
  <si>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</si>
  <si>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</si>
  <si>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</si>
  <si>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</si>
  <si>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</si>
  <si>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</si>
  <si>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</si>
  <si>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</si>
  <si>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</si>
  <si>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</si>
  <si>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</si>
  <si>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</si>
  <si>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</si>
  <si>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</si>
  <si>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</si>
  <si>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</si>
  <si>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</si>
  <si>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</si>
  <si>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</si>
  <si>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</si>
  <si>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</si>
  <si>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</si>
  <si>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</si>
  <si>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</si>
  <si>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</si>
  <si>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</si>
  <si>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</si>
  <si>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</si>
  <si>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</si>
  <si>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</si>
  <si>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</si>
  <si>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</si>
  <si>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</si>
  <si>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</si>
  <si>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</si>
  <si>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</si>
  <si>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</si>
  <si>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</si>
  <si>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</si>
  <si>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</si>
  <si>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</si>
  <si>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</si>
  <si>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</si>
  <si>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</si>
  <si>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</si>
  <si>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</si>
  <si>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</si>
  <si>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</si>
  <si>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</si>
  <si>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</si>
  <si>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</si>
  <si>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</si>
  <si>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</si>
  <si>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</si>
  <si>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</si>
  <si>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</si>
  <si>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</si>
  <si>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</si>
  <si>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</si>
  <si>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</si>
  <si>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</si>
  <si>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</si>
  <si>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</si>
  <si>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</si>
  <si>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</si>
  <si>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</si>
  <si>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</si>
  <si>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</si>
  <si>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</si>
  <si>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</si>
  <si>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</si>
  <si>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</si>
  <si>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</si>
  <si>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</si>
  <si>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</si>
  <si>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</si>
  <si>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</si>
  <si>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</si>
  <si>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</si>
  <si>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</si>
  <si>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</si>
  <si>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</si>
  <si>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</si>
  <si>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</si>
  <si>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</si>
  <si>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</si>
  <si>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</si>
  <si>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</si>
  <si>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</si>
  <si>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</si>
  <si>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</si>
  <si>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</si>
  <si>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</si>
  <si>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</si>
  <si>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</si>
  <si>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</si>
  <si>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</si>
  <si>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</si>
  <si>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</si>
  <si>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</si>
  <si>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</si>
  <si>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</si>
  <si>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</si>
  <si>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</si>
  <si>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</si>
  <si>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</si>
  <si>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</si>
  <si>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</si>
  <si>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</si>
  <si>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</si>
  <si>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</si>
  <si>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</si>
  <si>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</si>
  <si>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</si>
  <si>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</si>
  <si>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</si>
  <si>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</si>
  <si>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</si>
  <si>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</si>
  <si>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</si>
  <si>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</si>
  <si>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</si>
  <si>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</si>
  <si>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</si>
  <si>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</si>
  <si>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</si>
  <si>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</si>
  <si>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</si>
  <si>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</si>
  <si>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</si>
  <si>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</si>
  <si>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</si>
  <si>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</si>
  <si>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</si>
  <si>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</si>
  <si>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</si>
  <si>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</si>
  <si>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</si>
  <si>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</si>
  <si>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</si>
  <si>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</si>
  <si>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</si>
  <si>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</si>
  <si>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</si>
  <si>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</si>
  <si>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</si>
  <si>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</si>
  <si>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</si>
  <si>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</si>
  <si>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</si>
  <si>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</si>
  <si>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</si>
  <si>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</si>
  <si>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</si>
  <si>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</si>
  <si>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</si>
  <si>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</si>
  <si>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</si>
  <si>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</si>
  <si>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</si>
  <si>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</si>
  <si>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</si>
  <si>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</si>
  <si>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</si>
  <si>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</si>
  <si>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</si>
  <si>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</si>
  <si>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</si>
  <si>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</si>
  <si>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</si>
  <si>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</si>
  <si>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</si>
  <si>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</si>
  <si>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</si>
  <si>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</si>
  <si>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</si>
  <si>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</si>
  <si>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</si>
  <si>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</si>
  <si>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</si>
  <si>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</si>
  <si>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</si>
  <si>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</si>
  <si>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</si>
  <si>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</si>
  <si>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</si>
  <si>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</si>
  <si>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</si>
  <si>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</si>
  <si>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</si>
  <si>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</si>
  <si>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</si>
  <si>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</si>
  <si>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</si>
  <si>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</si>
  <si>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</si>
  <si>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</si>
  <si>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</si>
  <si>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</si>
  <si>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</si>
  <si>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</si>
  <si>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</si>
  <si>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</si>
  <si>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</si>
  <si>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</si>
  <si>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</si>
  <si>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</si>
  <si>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</si>
  <si>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</si>
  <si>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</si>
  <si>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</si>
  <si>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</si>
  <si>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</si>
  <si>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</si>
  <si>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</si>
  <si>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</si>
  <si>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</si>
  <si>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</si>
  <si>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</si>
  <si>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</si>
  <si>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</si>
  <si>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</si>
  <si>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</si>
  <si>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</si>
  <si>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</si>
  <si>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</si>
  <si>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</si>
  <si>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</si>
  <si>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</si>
  <si>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</si>
  <si>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</si>
  <si>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</si>
  <si>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</si>
  <si>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</si>
  <si>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</si>
  <si>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</si>
  <si>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</si>
  <si>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</si>
  <si>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</si>
  <si>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</si>
  <si>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</si>
  <si>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</si>
  <si>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</si>
  <si>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</si>
  <si>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</si>
  <si>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</si>
  <si>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</si>
  <si>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</si>
  <si>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</si>
  <si>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</si>
  <si>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</si>
  <si>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</si>
  <si>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</si>
  <si>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</si>
  <si>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</si>
  <si>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</si>
  <si>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</si>
  <si>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</si>
  <si>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</si>
  <si>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</si>
  <si>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</si>
  <si>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</si>
  <si>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</si>
  <si>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</si>
  <si>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</si>
  <si>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</si>
  <si>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</si>
  <si>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</si>
  <si>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</si>
  <si>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</si>
  <si>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</si>
  <si>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</si>
  <si>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</si>
  <si>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</si>
  <si>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</si>
  <si>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</si>
  <si>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</si>
  <si>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</si>
  <si>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</si>
  <si>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</si>
  <si>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</si>
  <si>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</si>
  <si>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</si>
  <si>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</si>
  <si>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</si>
  <si>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</si>
  <si>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</si>
  <si>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</si>
  <si>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</si>
  <si>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</si>
  <si>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</si>
  <si>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</si>
  <si>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</si>
  <si>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</si>
  <si>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</si>
  <si>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</si>
  <si>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</si>
  <si>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</si>
  <si>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</si>
  <si>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</si>
  <si>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</si>
  <si>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</si>
  <si>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</si>
  <si>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</si>
  <si>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</si>
  <si>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</si>
  <si>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</si>
  <si>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</si>
  <si>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</si>
  <si>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</si>
  <si>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</si>
  <si>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</si>
  <si>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</si>
  <si>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</si>
  <si>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</si>
  <si>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</si>
  <si>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</si>
  <si>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</si>
  <si>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</si>
  <si>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</si>
  <si>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</si>
  <si>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</si>
  <si>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</si>
  <si>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</si>
  <si>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</si>
  <si>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</si>
  <si>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</si>
  <si>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</si>
  <si>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</si>
  <si>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</si>
  <si>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</si>
  <si>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</si>
  <si>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</si>
  <si>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</si>
  <si>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</si>
  <si>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</si>
  <si>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</si>
  <si>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</si>
  <si>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</si>
  <si>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</si>
  <si>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</si>
  <si>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</si>
  <si>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</si>
  <si>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</si>
  <si>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</si>
  <si>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</si>
  <si>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</si>
  <si>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</si>
  <si>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</si>
  <si>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</si>
  <si>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</si>
  <si>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</si>
  <si>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</si>
  <si>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</si>
  <si>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</si>
  <si>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</si>
  <si>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</si>
  <si>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</si>
  <si>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</si>
  <si>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</si>
  <si>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</si>
  <si>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</si>
  <si>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</si>
  <si>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</si>
  <si>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</si>
  <si>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</si>
  <si>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</si>
  <si>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</si>
  <si>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</si>
  <si>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</si>
  <si>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</si>
  <si>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</si>
  <si>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</si>
  <si>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</si>
  <si>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</si>
  <si>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</si>
  <si>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</si>
  <si>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</si>
  <si>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</si>
  <si>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</si>
  <si>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</si>
  <si>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</si>
  <si>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</si>
  <si>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</si>
  <si>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</si>
  <si>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</si>
  <si>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</si>
  <si>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</si>
  <si>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</si>
  <si>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</si>
  <si>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</si>
  <si>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</si>
  <si>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</si>
  <si>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</si>
  <si>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</si>
  <si>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</si>
  <si>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</si>
  <si>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</si>
  <si>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</si>
  <si>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</si>
  <si>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</si>
  <si>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</si>
  <si>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</si>
  <si>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</si>
  <si>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</si>
  <si>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</si>
  <si>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</si>
  <si>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</si>
  <si>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</si>
  <si>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</si>
  <si>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</si>
  <si>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</si>
  <si>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</si>
  <si>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</si>
  <si>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</si>
  <si>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</si>
  <si>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</si>
  <si>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</si>
  <si>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</si>
  <si>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</si>
  <si>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</si>
  <si>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</si>
  <si>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</si>
  <si>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</si>
  <si>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</si>
  <si>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</si>
  <si>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</si>
  <si>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</si>
  <si>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</si>
  <si>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</si>
  <si>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</si>
  <si>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</si>
  <si>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</si>
  <si>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</si>
  <si>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</si>
  <si>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</si>
  <si>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</si>
  <si>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</si>
  <si>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</si>
  <si>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</si>
  <si>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</si>
  <si>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</si>
  <si>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</si>
  <si>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</si>
  <si>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</si>
  <si>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</si>
  <si>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</si>
  <si>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</si>
  <si>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</si>
  <si>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</si>
  <si>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</si>
  <si>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</si>
  <si>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</si>
  <si>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</si>
  <si>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</si>
  <si>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</si>
  <si>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</si>
  <si>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</si>
  <si>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</si>
  <si>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</si>
  <si>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</si>
  <si>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</si>
  <si>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</si>
  <si>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</si>
  <si>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</si>
  <si>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</si>
  <si>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</si>
  <si>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</si>
  <si>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</si>
  <si>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</si>
  <si>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</si>
  <si>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</si>
  <si>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</si>
  <si>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</si>
  <si>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</si>
  <si>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</si>
  <si>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</si>
  <si>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</si>
  <si>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</si>
  <si>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</si>
  <si>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</si>
  <si>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</si>
  <si>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</si>
  <si>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</si>
  <si>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</si>
  <si>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</si>
  <si>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</si>
  <si>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</si>
  <si>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</si>
  <si>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</si>
  <si>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</si>
  <si>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</si>
  <si>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</si>
  <si>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</si>
  <si>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</si>
  <si>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</si>
  <si>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</si>
  <si>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</si>
  <si>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</si>
  <si>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</si>
  <si>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</si>
  <si>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</si>
  <si>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</si>
  <si>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</si>
  <si>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</si>
  <si>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</si>
  <si>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</si>
  <si>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</si>
  <si>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</si>
  <si>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</si>
  <si>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</si>
  <si>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</si>
  <si>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</si>
  <si>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</si>
  <si>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</si>
  <si>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</si>
  <si>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</si>
  <si>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</si>
  <si>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</si>
  <si>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</si>
  <si>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</si>
  <si>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</si>
  <si>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</si>
  <si>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</si>
  <si>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</si>
  <si>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</si>
  <si>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</si>
  <si>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</si>
  <si>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</si>
  <si>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</si>
  <si>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</si>
  <si>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</si>
  <si>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</si>
  <si>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</si>
  <si>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</si>
  <si>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</si>
  <si>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</si>
  <si>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</si>
  <si>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</si>
  <si>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</si>
  <si>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</si>
  <si>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</si>
  <si>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</si>
  <si>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</si>
  <si>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</si>
  <si>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</si>
  <si>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</si>
  <si>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</si>
  <si>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</si>
  <si>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</si>
  <si>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</si>
  <si>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</si>
  <si>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</si>
  <si>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</si>
  <si>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</si>
  <si>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</si>
  <si>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</si>
  <si>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</si>
  <si>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</si>
  <si>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</si>
  <si>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</si>
  <si>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</si>
  <si>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</si>
  <si>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</si>
  <si>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</si>
  <si>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</si>
  <si>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</si>
  <si>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</si>
  <si>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</si>
  <si>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</si>
  <si>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</si>
  <si>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</si>
  <si>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</si>
  <si>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</si>
  <si>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</si>
  <si>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</si>
  <si>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</si>
  <si>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</si>
  <si>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</si>
  <si>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</si>
  <si>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</si>
  <si>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</si>
  <si>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</si>
  <si>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</si>
  <si>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</si>
  <si>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</si>
  <si>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</si>
  <si>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</si>
  <si>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</si>
  <si>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</si>
  <si>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</si>
  <si>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</si>
  <si>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</si>
  <si>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</si>
  <si>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</si>
  <si>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</si>
  <si>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</si>
  <si>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</si>
  <si>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</si>
  <si>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</si>
  <si>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</si>
  <si>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</si>
  <si>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</si>
  <si>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</si>
  <si>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</si>
  <si>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</si>
  <si>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</si>
  <si>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</si>
  <si>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</si>
  <si>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</si>
  <si>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</si>
  <si>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</si>
  <si>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</si>
  <si>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</si>
  <si>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</si>
  <si>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</si>
  <si>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</si>
  <si>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</si>
  <si>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</si>
  <si>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</si>
  <si>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</si>
  <si>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</si>
  <si>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</si>
  <si>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</si>
  <si>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</si>
  <si>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</si>
  <si>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</si>
  <si>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</si>
  <si>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</si>
  <si>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</si>
  <si>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</si>
  <si>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</si>
  <si>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</si>
  <si>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</si>
  <si>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</si>
  <si>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</si>
  <si>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</si>
  <si>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</si>
  <si>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</si>
  <si>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</si>
  <si>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</si>
  <si>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</si>
  <si>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</si>
  <si>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</si>
  <si>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</si>
  <si>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</si>
  <si>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</si>
  <si>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</si>
  <si>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</si>
  <si>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</si>
  <si>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</si>
  <si>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</si>
  <si>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</si>
  <si>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</si>
  <si>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</si>
  <si>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</si>
  <si>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</si>
  <si>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</si>
  <si>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</si>
  <si>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</si>
  <si>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</si>
  <si>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</si>
  <si>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</si>
  <si>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</si>
  <si>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</si>
  <si>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</si>
  <si>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</si>
  <si>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</si>
  <si>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</si>
  <si>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</si>
  <si>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</si>
  <si>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</si>
  <si>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</si>
  <si>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</si>
  <si>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</si>
  <si>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</si>
  <si>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</si>
  <si>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</si>
  <si>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</si>
  <si>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</si>
  <si>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</si>
  <si>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</si>
  <si>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</si>
  <si>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</si>
  <si>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</si>
  <si>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</si>
  <si>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</si>
  <si>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</si>
  <si>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</si>
  <si>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</si>
  <si>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</si>
  <si>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</si>
  <si>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</si>
  <si>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</si>
  <si>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</si>
  <si>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</si>
  <si>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</si>
  <si>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</si>
  <si>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</si>
  <si>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</si>
  <si>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</si>
  <si>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</si>
  <si>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</si>
  <si>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</si>
  <si>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</si>
  <si>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</si>
  <si>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</si>
  <si>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</si>
  <si>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</si>
  <si>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</si>
  <si>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</si>
  <si>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</si>
  <si>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</si>
  <si>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</si>
  <si>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</si>
  <si>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</si>
  <si>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</si>
  <si>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</si>
  <si>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</si>
  <si>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</si>
  <si>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</si>
  <si>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</si>
  <si>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</si>
  <si>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</si>
  <si>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</si>
  <si>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</si>
  <si>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</si>
  <si>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</si>
  <si>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</si>
  <si>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</si>
  <si>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</si>
  <si>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</si>
  <si>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</si>
  <si>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</si>
  <si>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</si>
  <si>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</si>
  <si>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</si>
  <si>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</si>
  <si>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</si>
  <si>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</si>
  <si>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</si>
  <si>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</si>
  <si>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</si>
  <si>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</si>
  <si>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</si>
  <si>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</si>
  <si>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</si>
  <si>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</si>
  <si>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</si>
  <si>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</si>
  <si>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</si>
  <si>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</si>
  <si>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</si>
  <si>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</si>
  <si>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</si>
  <si>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</si>
  <si>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</si>
  <si>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</si>
  <si>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</si>
  <si>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</si>
  <si>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</si>
  <si>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</si>
  <si>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</si>
  <si>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</si>
  <si>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</si>
  <si>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</si>
  <si>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</si>
  <si>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</si>
  <si>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</si>
  <si>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</si>
  <si>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</si>
  <si>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</si>
  <si>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</si>
  <si>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</si>
  <si>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</si>
  <si>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</si>
  <si>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</si>
  <si>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</si>
  <si>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</si>
  <si>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</si>
  <si>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</si>
  <si>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</si>
  <si>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</si>
  <si>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</si>
  <si>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</si>
  <si>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</si>
  <si>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</si>
  <si>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</si>
  <si>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</si>
  <si>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</si>
  <si>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</si>
  <si>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</si>
  <si>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</si>
  <si>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</si>
  <si>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</si>
  <si>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</si>
  <si>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</si>
  <si>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</si>
  <si>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</si>
  <si>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</si>
  <si>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</si>
  <si>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</si>
  <si>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</si>
  <si>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</si>
  <si>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</si>
  <si>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</si>
  <si>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</si>
  <si>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</si>
  <si>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</si>
  <si>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</si>
  <si>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</si>
  <si>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</si>
  <si>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</si>
  <si>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</si>
  <si>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</si>
  <si>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</si>
  <si>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</si>
  <si>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</si>
  <si>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</si>
  <si>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</si>
  <si>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</si>
  <si>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</si>
  <si>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</si>
  <si>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</si>
  <si>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</si>
  <si>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</si>
  <si>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</si>
  <si>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</si>
  <si>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</si>
  <si>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</si>
  <si>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</si>
  <si>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</si>
  <si>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</si>
  <si>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</si>
  <si>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</si>
  <si>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</si>
  <si>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</si>
  <si>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</si>
  <si>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</si>
  <si>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</si>
  <si>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</si>
  <si>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</si>
  <si>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</si>
  <si>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</si>
  <si>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</si>
  <si>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</si>
  <si>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</si>
  <si>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</si>
  <si>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</si>
  <si>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</si>
  <si>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</si>
  <si>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</si>
  <si>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</si>
  <si>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</si>
  <si>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</si>
  <si>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</si>
  <si>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</si>
  <si>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</si>
  <si>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</si>
  <si>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</si>
  <si>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</si>
  <si>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</si>
  <si>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</si>
  <si>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</si>
  <si>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</si>
  <si>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</si>
  <si>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</si>
  <si>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</si>
  <si>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</si>
  <si>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</si>
  <si>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</si>
  <si>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</si>
  <si>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</si>
  <si>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</si>
  <si>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</si>
  <si>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</si>
  <si>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</si>
  <si>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</si>
  <si>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</si>
  <si>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</si>
  <si>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</si>
  <si>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</si>
  <si>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</si>
  <si>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</si>
  <si>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</si>
  <si>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</si>
  <si>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</si>
  <si>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</si>
  <si>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</si>
  <si>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</si>
  <si>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</si>
  <si>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</si>
  <si>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</si>
  <si>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</si>
  <si>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</si>
  <si>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</si>
  <si>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</si>
  <si>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</si>
  <si>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</si>
  <si>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</si>
  <si>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</si>
  <si>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</si>
  <si>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</si>
  <si>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</si>
  <si>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</si>
  <si>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</si>
  <si>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</si>
  <si>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</si>
  <si>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</si>
  <si>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</si>
  <si>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</si>
  <si>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</si>
  <si>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</si>
  <si>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</si>
  <si>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</si>
  <si>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</si>
  <si>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</si>
  <si>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</si>
  <si>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</si>
  <si>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</si>
  <si>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</si>
  <si>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</si>
  <si>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</si>
  <si>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</si>
  <si>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</si>
  <si>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</si>
  <si>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</si>
  <si>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</si>
  <si>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</si>
  <si>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</si>
  <si>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</si>
  <si>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</si>
  <si>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</si>
  <si>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</si>
  <si>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</si>
  <si>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</si>
  <si>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</si>
  <si>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</si>
  <si>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</si>
  <si>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</si>
  <si>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</si>
  <si>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</si>
  <si>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</si>
  <si>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</si>
  <si>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</si>
  <si>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</si>
  <si>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</si>
  <si>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</si>
  <si>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</si>
  <si>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</si>
  <si>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</si>
  <si>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</si>
  <si>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</si>
  <si>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</si>
  <si>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</si>
  <si>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</si>
  <si>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</si>
  <si>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</si>
  <si>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</si>
  <si>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</si>
  <si>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</si>
  <si>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</si>
  <si>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</si>
  <si>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</si>
  <si>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</si>
  <si>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</si>
  <si>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</si>
  <si>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</si>
  <si>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</si>
  <si>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</si>
  <si>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</si>
  <si>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</si>
  <si>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</si>
  <si>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</si>
  <si>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</si>
  <si>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</si>
  <si>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</si>
  <si>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</si>
  <si>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</si>
  <si>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</si>
  <si>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</si>
  <si>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</si>
  <si>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</si>
  <si>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</si>
  <si>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</si>
  <si>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</si>
  <si>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</si>
  <si>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</si>
  <si>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</si>
  <si>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</si>
  <si>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</si>
  <si>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</si>
  <si>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</si>
  <si>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</si>
  <si>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</si>
  <si>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</si>
  <si>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</si>
  <si>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</si>
  <si>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</si>
  <si>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</si>
  <si>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</si>
  <si>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</si>
  <si>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</si>
  <si>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</si>
  <si>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</si>
  <si>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</si>
  <si>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</si>
  <si>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</si>
  <si>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</si>
  <si>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</si>
  <si>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</si>
  <si>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</si>
  <si>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</si>
  <si>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</si>
  <si>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</si>
  <si>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</si>
  <si>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</si>
  <si>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</si>
  <si>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</si>
  <si>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</si>
  <si>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</si>
  <si>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</si>
  <si>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</si>
  <si>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</si>
  <si>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</si>
  <si>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</si>
  <si>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</si>
  <si>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</si>
  <si>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</si>
  <si>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</si>
  <si>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</si>
  <si>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</si>
  <si>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</si>
  <si>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</si>
  <si>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</si>
  <si>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</si>
  <si>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</si>
  <si>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</si>
  <si>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</si>
  <si>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</si>
  <si>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</si>
  <si>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</si>
  <si>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</si>
  <si>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</si>
  <si>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</si>
  <si>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</si>
  <si>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</si>
  <si>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</si>
  <si>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</si>
  <si>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</si>
  <si>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</si>
  <si>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</si>
  <si>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</si>
  <si>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</si>
  <si>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</si>
  <si>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</si>
  <si>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</si>
  <si>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</si>
  <si>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</si>
  <si>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</si>
  <si>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</si>
  <si>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</si>
  <si>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</si>
  <si>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</si>
  <si>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</si>
  <si>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</si>
  <si>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</si>
  <si>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</si>
  <si>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</si>
  <si>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</si>
  <si>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</si>
  <si>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</si>
  <si>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</si>
  <si>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</si>
  <si>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</si>
  <si>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</si>
  <si>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</si>
  <si>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</si>
  <si>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</si>
  <si>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</si>
  <si>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</si>
  <si>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</si>
  <si>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</si>
  <si>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</si>
  <si>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</si>
  <si>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</si>
  <si>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</si>
  <si>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</si>
  <si>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</si>
  <si>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</si>
  <si>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</si>
  <si>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</si>
  <si>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</si>
  <si>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</si>
  <si>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</si>
  <si>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</si>
  <si>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</si>
  <si>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</si>
  <si>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</si>
  <si>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</si>
  <si>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</si>
  <si>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</si>
  <si>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</si>
  <si>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</si>
  <si>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</si>
  <si>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</si>
  <si>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</si>
  <si>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</si>
  <si>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</si>
  <si>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</si>
  <si>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</si>
  <si>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</si>
  <si>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</si>
  <si>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</si>
  <si>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</si>
  <si>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</si>
  <si>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</si>
  <si>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</si>
  <si>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</si>
  <si>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</si>
  <si>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</si>
  <si>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</si>
  <si>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</si>
  <si>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</si>
  <si>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</si>
  <si>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</si>
  <si>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</si>
  <si>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</si>
  <si>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</si>
  <si>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</si>
  <si>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</si>
  <si>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</si>
  <si>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</si>
  <si>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</si>
  <si>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</si>
  <si>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</si>
  <si>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</si>
  <si>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</si>
  <si>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</si>
  <si>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</si>
  <si>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</si>
  <si>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</si>
  <si>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</si>
  <si>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</si>
  <si>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</si>
  <si>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</si>
  <si>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</si>
  <si>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</si>
  <si>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</si>
  <si>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</si>
  <si>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</si>
  <si>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</si>
  <si>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</si>
  <si>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</si>
  <si>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</si>
  <si>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</si>
  <si>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</si>
  <si>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</si>
  <si>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</si>
  <si>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</si>
  <si>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</si>
  <si>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</si>
  <si>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</si>
  <si>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</si>
  <si>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</si>
  <si>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</si>
  <si>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</si>
  <si>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</si>
  <si>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</si>
  <si>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</si>
  <si>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</si>
  <si>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</si>
  <si>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</si>
  <si>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</si>
  <si>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</si>
  <si>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</si>
  <si>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</si>
  <si>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</si>
  <si>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</si>
  <si>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</si>
  <si>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</si>
  <si>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</si>
  <si>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</si>
  <si>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</si>
  <si>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</si>
  <si>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</si>
  <si>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</si>
  <si>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</si>
  <si>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</si>
  <si>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</si>
  <si>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</si>
  <si>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</si>
  <si>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</si>
  <si>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</si>
  <si>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</si>
  <si>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</si>
  <si>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</si>
  <si>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</si>
  <si>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</si>
  <si>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</si>
  <si>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</si>
  <si>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</si>
  <si>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</si>
  <si>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</si>
  <si>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</si>
  <si>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</si>
  <si>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</si>
  <si>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</si>
  <si>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</si>
  <si>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</si>
  <si>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</si>
  <si>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</si>
  <si>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</si>
  <si>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</si>
  <si>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</si>
  <si>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</si>
  <si>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</si>
  <si>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</si>
  <si>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</si>
  <si>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</si>
  <si>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</si>
  <si>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</si>
  <si>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</si>
  <si>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</si>
  <si>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</si>
  <si>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</si>
  <si>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</si>
  <si>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</si>
  <si>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</si>
  <si>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</si>
  <si>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</si>
  <si>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</si>
  <si>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</si>
  <si>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</si>
  <si>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</si>
  <si>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</si>
  <si>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</si>
  <si>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</si>
  <si>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</si>
  <si>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</si>
  <si>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</si>
  <si>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</si>
  <si>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</si>
  <si>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</si>
  <si>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</si>
  <si>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</si>
  <si>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</si>
  <si>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</si>
  <si>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</si>
  <si>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</si>
  <si>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</si>
  <si>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</si>
  <si>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</si>
  <si>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</si>
  <si>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</si>
  <si>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</si>
  <si>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</si>
  <si>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</si>
  <si>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</si>
  <si>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</si>
  <si>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</si>
  <si>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</si>
  <si>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</si>
  <si>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</si>
  <si>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</si>
  <si>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</si>
  <si>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</si>
  <si>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</si>
  <si>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</si>
  <si>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</si>
  <si>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</si>
  <si>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</si>
  <si>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</si>
  <si>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</si>
  <si>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</si>
  <si>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</si>
  <si>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</si>
  <si>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</si>
  <si>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</si>
  <si>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</si>
  <si>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</si>
  <si>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</si>
  <si>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</si>
  <si>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</si>
  <si>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</si>
  <si>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</si>
  <si>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</si>
  <si>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</si>
  <si>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</si>
  <si>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</si>
  <si>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</si>
  <si>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</si>
  <si>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</si>
  <si>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</si>
  <si>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</si>
  <si>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</si>
  <si>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</si>
  <si>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</si>
  <si>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</si>
  <si>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</si>
  <si>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</si>
  <si>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</si>
  <si>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</si>
  <si>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</si>
  <si>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</si>
  <si>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</si>
  <si>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</si>
  <si>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</si>
  <si>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</si>
  <si>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</si>
  <si>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</si>
  <si>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</si>
  <si>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</si>
  <si>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</si>
  <si>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</si>
  <si>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</si>
  <si>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</si>
  <si>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</si>
  <si>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</si>
  <si>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</si>
  <si>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</si>
  <si>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</si>
  <si>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</si>
  <si>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</si>
  <si>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</si>
  <si>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</si>
  <si>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</si>
  <si>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</si>
  <si>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</si>
  <si>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</si>
  <si>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</si>
  <si>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</si>
  <si>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</si>
  <si>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</si>
  <si>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</si>
  <si>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</si>
  <si>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</si>
  <si>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</si>
  <si>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</si>
  <si>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</si>
  <si>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</si>
  <si>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</si>
  <si>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</si>
  <si>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</si>
  <si>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</si>
  <si>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</si>
  <si>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</si>
  <si>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</si>
  <si>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</si>
  <si>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</si>
  <si>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</si>
  <si>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</si>
  <si>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</si>
  <si>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</si>
  <si>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</si>
  <si>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</si>
  <si>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</si>
  <si>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</si>
  <si>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</si>
  <si>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</si>
  <si>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</si>
  <si>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</si>
  <si>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</si>
  <si>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</si>
  <si>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</si>
  <si>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</si>
  <si>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</si>
  <si>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</si>
  <si>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</si>
  <si>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</si>
  <si>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</si>
  <si>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</si>
  <si>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</si>
  <si>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</si>
  <si>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</si>
  <si>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</si>
  <si>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</si>
  <si>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</si>
  <si>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</si>
  <si>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</si>
  <si>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</si>
  <si>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</si>
  <si>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</si>
  <si>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</si>
  <si>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</si>
  <si>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</si>
  <si>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</si>
  <si>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</si>
  <si>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</si>
  <si>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</si>
  <si>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</si>
  <si>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</si>
  <si>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</si>
  <si>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</si>
  <si>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</si>
  <si>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</si>
  <si>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</si>
  <si>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</si>
  <si>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</si>
  <si>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</si>
  <si>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</si>
  <si>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</si>
  <si>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</si>
  <si>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</si>
  <si>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</si>
  <si>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</si>
  <si>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</si>
  <si>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</si>
  <si>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</si>
  <si>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</si>
  <si>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</si>
  <si>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</si>
  <si>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</si>
  <si>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</si>
  <si>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</si>
  <si>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</si>
  <si>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</si>
  <si>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</si>
  <si>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</si>
  <si>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</si>
  <si>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</si>
  <si>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</si>
  <si>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</si>
  <si>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</si>
  <si>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</si>
  <si>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</si>
  <si>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</si>
  <si>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</si>
  <si>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</si>
  <si>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</si>
  <si>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</si>
  <si>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</si>
  <si>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</si>
  <si>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</si>
  <si>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</si>
  <si>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</si>
  <si>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</si>
  <si>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</si>
  <si>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</si>
  <si>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</si>
  <si>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</si>
  <si>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</si>
  <si>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</si>
  <si>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</si>
  <si>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</si>
  <si>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</si>
  <si>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</si>
  <si>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</si>
  <si>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</si>
  <si>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</si>
  <si>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</si>
  <si>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</si>
  <si>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</si>
  <si>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</si>
  <si>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</si>
  <si>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</si>
  <si>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</si>
  <si>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</si>
  <si>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</si>
  <si>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</si>
  <si>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</si>
  <si>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</si>
  <si>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</si>
  <si>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</si>
  <si>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</si>
  <si>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</si>
  <si>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</si>
  <si>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</si>
  <si>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</si>
  <si>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</si>
  <si>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</si>
  <si>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</si>
  <si>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</si>
  <si>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</si>
  <si>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</si>
  <si>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</si>
  <si>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</si>
  <si>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</si>
  <si>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</si>
  <si>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</si>
  <si>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</si>
  <si>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</si>
  <si>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</si>
  <si>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</si>
  <si>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</si>
  <si>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</si>
  <si>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</si>
  <si>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</si>
  <si>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</si>
  <si>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</si>
  <si>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</si>
  <si>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</si>
  <si>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</si>
  <si>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</si>
  <si>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</si>
  <si>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</si>
  <si>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</si>
  <si>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</si>
  <si>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</si>
  <si>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</si>
  <si>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</si>
  <si>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</si>
  <si>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</si>
  <si>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</si>
  <si>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</si>
  <si>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</si>
  <si>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</si>
  <si>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</si>
  <si>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</si>
  <si>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</si>
  <si>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</si>
  <si>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</si>
  <si>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</si>
  <si>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</si>
  <si>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</si>
  <si>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</si>
  <si>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</si>
  <si>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</si>
  <si>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</si>
  <si>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</si>
  <si>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</si>
  <si>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</si>
  <si>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</si>
  <si>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</si>
  <si>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</si>
  <si>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</si>
  <si>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</si>
  <si>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</si>
  <si>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</si>
  <si>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</si>
  <si>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</si>
  <si>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</si>
  <si>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</si>
  <si>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</si>
  <si>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</si>
  <si>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</si>
  <si>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</si>
  <si>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</si>
  <si>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</si>
  <si>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</si>
  <si>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</si>
  <si>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</si>
  <si>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</si>
  <si>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</si>
  <si>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</si>
  <si>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</si>
  <si>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</si>
  <si>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</si>
  <si>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</si>
  <si>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</si>
  <si>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</si>
  <si>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</si>
  <si>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</si>
  <si>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</si>
  <si>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</si>
  <si>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</si>
  <si>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</si>
  <si>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</si>
  <si>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</si>
  <si>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</si>
  <si>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</si>
  <si>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</si>
  <si>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</si>
  <si>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</si>
  <si>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</si>
  <si>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</si>
  <si>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</si>
  <si>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</si>
  <si>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</si>
  <si>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</si>
  <si>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</si>
  <si>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</si>
  <si>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</si>
  <si>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</si>
  <si>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</si>
  <si>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</si>
  <si>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</si>
  <si>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</si>
  <si>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</si>
  <si>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</si>
  <si>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</si>
  <si>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</si>
  <si>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</si>
  <si>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</si>
  <si>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</si>
  <si>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</si>
  <si>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</si>
  <si>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</si>
  <si>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</si>
  <si>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</si>
  <si>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</si>
  <si>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</si>
  <si>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</si>
  <si>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</si>
  <si>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</si>
  <si>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</si>
  <si>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</si>
  <si>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</si>
  <si>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</si>
  <si>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</si>
  <si>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</si>
  <si>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</si>
  <si>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</si>
  <si>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</si>
  <si>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</si>
  <si>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</si>
  <si>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</si>
  <si>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</si>
  <si>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</si>
  <si>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</si>
  <si>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</si>
  <si>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</si>
  <si>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</si>
  <si>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</si>
  <si>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</si>
  <si>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</si>
  <si>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</si>
  <si>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</si>
  <si>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</si>
  <si>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</si>
  <si>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</si>
  <si>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</si>
  <si>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</si>
  <si>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</si>
  <si>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</si>
  <si>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</si>
  <si>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</si>
  <si>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</si>
  <si>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</si>
  <si>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</si>
  <si>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</si>
  <si>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</si>
  <si>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</si>
  <si>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</si>
  <si>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</si>
  <si>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</si>
  <si>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</si>
  <si>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</si>
  <si>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</si>
  <si>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</si>
  <si>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</si>
  <si>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</si>
  <si>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</si>
  <si>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</si>
  <si>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</si>
  <si>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</si>
  <si>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</si>
  <si>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</si>
  <si>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</si>
  <si>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</si>
  <si>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</si>
  <si>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</si>
  <si>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</si>
  <si>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</si>
  <si>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</si>
  <si>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</si>
  <si>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</si>
  <si>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</si>
  <si>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</si>
  <si>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</si>
  <si>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</si>
  <si>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</si>
  <si>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</si>
  <si>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</si>
  <si>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</si>
  <si>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</si>
  <si>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</si>
  <si>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</si>
  <si>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</si>
  <si>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</si>
  <si>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</si>
  <si>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</si>
  <si>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</si>
  <si>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</si>
  <si>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</si>
  <si>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</si>
  <si>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</si>
  <si>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</si>
  <si>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</si>
  <si>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</si>
  <si>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</si>
  <si>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</si>
  <si>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</si>
  <si>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</si>
  <si>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</si>
  <si>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</si>
  <si>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</si>
  <si>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</si>
  <si>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</si>
  <si>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</si>
  <si>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</si>
  <si>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</si>
  <si>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</si>
  <si>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</si>
  <si>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</si>
  <si>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</si>
  <si>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</si>
  <si>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</si>
  <si>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</si>
  <si>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</si>
  <si>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</si>
  <si>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</si>
  <si>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</si>
  <si>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</si>
  <si>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</si>
  <si>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</si>
  <si>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</si>
  <si>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</si>
  <si>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</si>
  <si>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</si>
  <si>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</si>
  <si>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</si>
  <si>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</si>
  <si>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</si>
  <si>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</si>
  <si>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</si>
  <si>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</si>
  <si>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</si>
  <si>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</si>
  <si>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</si>
  <si>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</si>
  <si>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</si>
  <si>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</si>
  <si>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</si>
  <si>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</si>
  <si>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</si>
  <si>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</si>
  <si>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</si>
  <si>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</si>
  <si>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</si>
  <si>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</si>
  <si>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</si>
  <si>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</si>
  <si>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</si>
  <si>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</si>
  <si>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</si>
  <si>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</si>
  <si>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</si>
  <si>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</si>
  <si>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</si>
  <si>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</si>
  <si>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</si>
  <si>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</si>
  <si>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</si>
  <si>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</si>
  <si>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</si>
  <si>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</si>
  <si>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</si>
  <si>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</si>
  <si>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</si>
  <si>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</si>
  <si>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</si>
  <si>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</si>
  <si>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</si>
  <si>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</si>
  <si>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</si>
  <si>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</si>
  <si>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</si>
  <si>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</si>
  <si>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</si>
  <si>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</si>
  <si>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</si>
  <si>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</si>
  <si>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</si>
  <si>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</si>
  <si>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</si>
  <si>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</si>
  <si>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</si>
  <si>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</si>
  <si>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</si>
  <si>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</si>
  <si>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</si>
  <si>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</si>
  <si>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</si>
  <si>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</si>
  <si>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</si>
  <si>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</si>
  <si>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</si>
  <si>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</si>
  <si>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</si>
  <si>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</si>
  <si>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</si>
  <si>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</si>
  <si>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</si>
  <si>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</si>
  <si>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</si>
  <si>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</si>
  <si>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</si>
  <si>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</si>
  <si>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</si>
  <si>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</si>
  <si>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</si>
  <si>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</si>
  <si>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</si>
  <si>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</si>
  <si>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</si>
  <si>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</si>
  <si>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</si>
  <si>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</si>
  <si>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</si>
  <si>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</si>
  <si>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</si>
  <si>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</si>
  <si>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</si>
  <si>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</si>
  <si>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</si>
  <si>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</si>
  <si>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</si>
  <si>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</si>
  <si>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</si>
  <si>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</si>
  <si>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</si>
  <si>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</si>
  <si>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</si>
  <si>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</si>
  <si>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</si>
  <si>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</si>
  <si>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</si>
  <si>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</si>
  <si>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</si>
  <si>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</si>
  <si>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</si>
  <si>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</si>
  <si>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</si>
  <si>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</si>
  <si>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</si>
  <si>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</si>
  <si>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</si>
  <si>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</si>
  <si>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</si>
  <si>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</si>
  <si>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</si>
  <si>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</si>
  <si>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</si>
  <si>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</si>
  <si>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</si>
  <si>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</si>
  <si>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</si>
  <si>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</si>
  <si>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</si>
  <si>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</si>
  <si>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</si>
  <si>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</si>
  <si>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</si>
  <si>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</si>
  <si>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</si>
  <si>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</si>
  <si>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</si>
  <si>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</si>
  <si>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</si>
  <si>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</si>
  <si>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</si>
  <si>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</si>
  <si>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</si>
  <si>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</si>
  <si>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</si>
  <si>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</si>
  <si>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</si>
  <si>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</si>
  <si>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</si>
  <si>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</si>
  <si>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</si>
  <si>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</si>
  <si>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</si>
  <si>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</si>
  <si>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</si>
  <si>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</si>
  <si>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</si>
  <si>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</si>
  <si>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</si>
  <si>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</si>
  <si>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</si>
  <si>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</si>
  <si>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</si>
  <si>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</si>
  <si>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</si>
  <si>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</si>
  <si>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</si>
  <si>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</si>
  <si>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</si>
  <si>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</si>
  <si>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</si>
  <si>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</si>
  <si>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</si>
  <si>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</si>
  <si>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</si>
  <si>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</si>
  <si>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</si>
  <si>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</si>
  <si>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</si>
  <si>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</si>
  <si>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</si>
  <si>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</si>
  <si>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</si>
  <si>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</si>
  <si>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</si>
  <si>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</si>
  <si>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</si>
  <si>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</si>
  <si>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</si>
  <si>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</si>
  <si>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</si>
  <si>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</si>
  <si>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</si>
  <si>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</si>
  <si>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</si>
  <si>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</si>
  <si>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</si>
  <si>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</si>
  <si>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</si>
  <si>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</si>
  <si>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</si>
  <si>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</si>
  <si>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</si>
  <si>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</si>
  <si>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</si>
  <si>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</si>
  <si>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</si>
  <si>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</si>
  <si>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</si>
  <si>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</si>
  <si>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</si>
  <si>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</si>
  <si>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</si>
  <si>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</si>
  <si>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</si>
  <si>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</si>
  <si>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</si>
  <si>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</si>
  <si>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</si>
  <si>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</si>
  <si>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</si>
  <si>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</si>
  <si>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</si>
  <si>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</si>
  <si>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</si>
  <si>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</si>
  <si>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</si>
  <si>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</si>
  <si>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</si>
  <si>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</si>
  <si>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</si>
  <si>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</si>
  <si>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</si>
  <si>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</si>
  <si>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</si>
  <si>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</si>
  <si>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</si>
  <si>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</si>
  <si>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</si>
  <si>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</si>
  <si>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</si>
  <si>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</si>
  <si>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</si>
  <si>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</si>
  <si>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</si>
  <si>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</si>
  <si>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</si>
  <si>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</si>
  <si>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</si>
  <si>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</si>
  <si>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</si>
  <si>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</si>
  <si>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</si>
  <si>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</si>
  <si>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</si>
  <si>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</si>
  <si>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</si>
  <si>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</si>
  <si>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</si>
  <si>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</si>
  <si>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</si>
  <si>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</si>
  <si>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</si>
  <si>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</si>
  <si>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</si>
  <si>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</si>
  <si>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</si>
  <si>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</si>
  <si>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</si>
  <si>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</si>
  <si>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</si>
  <si>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</si>
  <si>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</si>
  <si>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</si>
  <si>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</si>
  <si>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</si>
  <si>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</si>
  <si>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</si>
  <si>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</si>
  <si>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</si>
  <si>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</si>
  <si>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</si>
  <si>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</si>
  <si>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</si>
  <si>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</si>
  <si>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</si>
  <si>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</si>
  <si>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</si>
  <si>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</si>
  <si>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</si>
  <si>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</si>
  <si>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</si>
  <si>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</si>
  <si>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</si>
  <si>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</si>
  <si>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</si>
  <si>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</si>
  <si>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</si>
  <si>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</si>
  <si>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</si>
  <si>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</si>
  <si>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</si>
  <si>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</si>
  <si>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</si>
  <si>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</si>
  <si>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</si>
  <si>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</si>
  <si>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</si>
  <si>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</si>
  <si>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</si>
  <si>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</si>
  <si>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</si>
  <si>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</si>
  <si>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</si>
  <si>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</si>
  <si>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</si>
  <si>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</si>
  <si>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</si>
  <si>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</si>
  <si>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</si>
  <si>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</si>
  <si>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</si>
  <si>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</si>
  <si>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</si>
  <si>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</si>
  <si>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</si>
  <si>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</si>
  <si>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</si>
  <si>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</si>
  <si>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</si>
  <si>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</si>
  <si>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</si>
  <si>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</si>
  <si>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</si>
  <si>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</si>
  <si>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</si>
  <si>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</si>
  <si>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</si>
  <si>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</si>
  <si>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</si>
  <si>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</si>
  <si>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</si>
  <si>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</si>
  <si>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</si>
  <si>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</si>
  <si>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</si>
  <si>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</si>
  <si>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</si>
  <si>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</si>
  <si>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</si>
  <si>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</si>
  <si>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</si>
  <si>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</si>
  <si>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</si>
  <si>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</si>
  <si>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</si>
  <si>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</si>
  <si>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</si>
  <si>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</si>
  <si>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</si>
  <si>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</si>
  <si>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</si>
  <si>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</si>
  <si>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</si>
  <si>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</si>
  <si>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</si>
  <si>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</si>
  <si>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</si>
  <si>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</si>
  <si>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</si>
  <si>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</si>
  <si>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</si>
  <si>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</si>
  <si>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</si>
  <si>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</si>
  <si>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</si>
  <si>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</si>
  <si>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</si>
  <si>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</si>
  <si>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</si>
  <si>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</si>
  <si>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</si>
  <si>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</si>
  <si>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</si>
  <si>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</si>
  <si>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</si>
  <si>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</si>
  <si>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</si>
  <si>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</si>
  <si>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</si>
  <si>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</si>
  <si>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</si>
  <si>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</si>
  <si>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</si>
  <si>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</si>
  <si>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</si>
  <si>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</si>
  <si>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</si>
  <si>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</si>
  <si>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</si>
  <si>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</si>
  <si>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</si>
  <si>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</si>
  <si>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</si>
  <si>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</si>
  <si>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</si>
  <si>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</si>
  <si>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</si>
  <si>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</si>
  <si>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</si>
  <si>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</si>
  <si>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</si>
  <si>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</si>
  <si>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</si>
  <si>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</si>
  <si>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</si>
  <si>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</si>
  <si>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</si>
  <si>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</si>
  <si>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</si>
  <si>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</si>
  <si>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</si>
  <si>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</si>
  <si>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</si>
  <si>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</si>
  <si>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</si>
  <si>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</si>
  <si>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</si>
  <si>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</si>
  <si>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</si>
  <si>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</si>
  <si>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</si>
  <si>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</si>
  <si>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</si>
  <si>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</si>
  <si>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</si>
  <si>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</si>
  <si>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</si>
  <si>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</si>
  <si>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</si>
  <si>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</si>
  <si>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</si>
  <si>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</si>
  <si>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</si>
  <si>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</si>
  <si>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</si>
  <si>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</si>
  <si>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</si>
  <si>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</si>
  <si>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</si>
  <si>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</si>
  <si>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</si>
  <si>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</si>
  <si>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</si>
  <si>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</si>
  <si>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</si>
  <si>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</si>
  <si>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</si>
  <si>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</si>
  <si>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</si>
  <si>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</si>
  <si>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</si>
  <si>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</si>
  <si>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</si>
  <si>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</si>
  <si>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</si>
  <si>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</si>
  <si>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</si>
  <si>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</si>
  <si>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</si>
  <si>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</si>
  <si>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</si>
  <si>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</si>
  <si>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</si>
  <si>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</si>
  <si>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</si>
  <si>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</si>
  <si>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</si>
  <si>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</si>
  <si>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</si>
  <si>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</si>
  <si>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</si>
  <si>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</si>
  <si>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</si>
  <si>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</si>
  <si>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</si>
  <si>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</si>
  <si>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</si>
  <si>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</si>
  <si>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</si>
  <si>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</si>
  <si>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</si>
  <si>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</si>
  <si>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</si>
  <si>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</si>
  <si>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</si>
  <si>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</si>
  <si>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</si>
  <si>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</si>
  <si>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</si>
  <si>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</si>
  <si>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</si>
  <si>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</si>
  <si>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</si>
  <si>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</si>
  <si>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</si>
  <si>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</si>
  <si>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</si>
  <si>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</si>
  <si>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</si>
  <si>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</si>
  <si>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</si>
  <si>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</si>
  <si>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</si>
  <si>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</si>
  <si>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</si>
  <si>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</si>
  <si>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</si>
  <si>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</si>
  <si>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</si>
  <si>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</si>
  <si>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</si>
  <si>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</si>
  <si>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</si>
  <si>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</si>
  <si>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</si>
  <si>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</si>
  <si>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</si>
  <si>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</si>
  <si>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</si>
  <si>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</si>
  <si>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</si>
  <si>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</si>
  <si>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</si>
  <si>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</si>
  <si>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</si>
  <si>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</si>
  <si>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</si>
  <si>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</si>
  <si>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</si>
  <si>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</si>
  <si>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</si>
  <si>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</si>
  <si>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</si>
  <si>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</si>
  <si>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</si>
  <si>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</si>
  <si>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</si>
  <si>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</si>
  <si>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</si>
  <si>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</si>
  <si>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</si>
  <si>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</si>
  <si>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</si>
  <si>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</si>
  <si>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</si>
  <si>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</si>
  <si>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</si>
  <si>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</si>
  <si>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</si>
  <si>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</si>
  <si>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</si>
  <si>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</si>
  <si>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</si>
  <si>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</si>
  <si>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</si>
  <si>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</si>
  <si>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</si>
  <si>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</si>
  <si>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</si>
  <si>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</si>
  <si>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</si>
  <si>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</si>
  <si>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</si>
  <si>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</si>
  <si>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</si>
  <si>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</si>
  <si>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</si>
  <si>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</si>
  <si>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</si>
  <si>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</si>
  <si>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</si>
  <si>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</si>
  <si>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</si>
  <si>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</si>
  <si>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</si>
  <si>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</si>
  <si>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</si>
  <si>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</si>
  <si>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</si>
  <si>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</si>
  <si>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</si>
  <si>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</si>
  <si>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</si>
  <si>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</si>
  <si>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</si>
  <si>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</si>
  <si>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</si>
  <si>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</si>
  <si>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</si>
  <si>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</si>
  <si>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</si>
  <si>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</si>
  <si>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</si>
  <si>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</si>
  <si>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</si>
  <si>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</si>
  <si>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</si>
  <si>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</si>
  <si>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</si>
  <si>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</si>
  <si>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</si>
  <si>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</si>
  <si>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</si>
  <si>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</si>
  <si>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</si>
  <si>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</si>
  <si>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</si>
  <si>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</si>
  <si>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</si>
  <si>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</si>
  <si>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</si>
  <si>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</si>
  <si>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</si>
  <si>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</si>
  <si>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</si>
  <si>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</si>
  <si>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</si>
  <si>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</si>
  <si>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</si>
  <si>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</si>
  <si>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</si>
  <si>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</si>
  <si>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</si>
  <si>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</si>
  <si>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</si>
  <si>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</si>
  <si>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</si>
  <si>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</si>
  <si>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</si>
  <si>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</si>
  <si>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</si>
  <si>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</si>
  <si>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</si>
  <si>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</si>
  <si>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</si>
  <si>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</si>
  <si>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</si>
  <si>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</si>
  <si>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</si>
  <si>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</si>
  <si>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</si>
  <si>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</si>
  <si>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</si>
  <si>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</si>
  <si>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</si>
  <si>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</si>
  <si>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</si>
  <si>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</si>
  <si>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</si>
  <si>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</si>
  <si>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</si>
  <si>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</si>
  <si>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</si>
  <si>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</si>
  <si>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</si>
  <si>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</si>
  <si>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</si>
  <si>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</si>
  <si>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</si>
  <si>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</si>
  <si>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</si>
  <si>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</si>
  <si>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</si>
  <si>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</si>
  <si>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</si>
  <si>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</si>
  <si>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</si>
  <si>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</si>
  <si>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</si>
  <si>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</si>
  <si>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</si>
  <si>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</si>
  <si>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</si>
  <si>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</si>
  <si>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</si>
  <si>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</si>
  <si>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</si>
  <si>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</si>
  <si>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</si>
  <si>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</si>
  <si>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</si>
  <si>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</si>
  <si>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</si>
  <si>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</si>
  <si>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</si>
  <si>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</si>
  <si>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</si>
  <si>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</si>
  <si>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</si>
  <si>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</si>
  <si>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</si>
  <si>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</si>
  <si>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</si>
  <si>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</si>
  <si>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</si>
  <si>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</si>
  <si>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</si>
  <si>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</si>
  <si>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</si>
  <si>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</si>
  <si>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</si>
  <si>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</si>
  <si>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</si>
  <si>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</si>
  <si>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</si>
  <si>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</si>
  <si>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</si>
  <si>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</si>
  <si>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</si>
  <si>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</si>
  <si>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</si>
  <si>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</si>
  <si>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</si>
  <si>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</si>
  <si>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</si>
  <si>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</si>
  <si>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</si>
  <si>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</si>
  <si>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</si>
  <si>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</si>
  <si>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</si>
  <si>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</si>
  <si>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</si>
  <si>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</si>
  <si>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</si>
  <si>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haj0235</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</si>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</sst>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tabSelected="1" workbookViewId="0">
      <selection activeCell="G9" sqref="G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304.5936460648154</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45967.542071990742</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45967.542071990742</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45967.542071990742</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45967.542071990742</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45967.542071990742</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45967.542071990742</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45967.542071990742</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45967.542071990742</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45967.542071990742</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45967.542071990742</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45967.542071990742</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45967.542071990742</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45967.542071990742</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45967.542071990742</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45967.542071990742</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45967.542071990742</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45967.542071990742</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45967.542071990742</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45967.542071990742</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45967.542071990742</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45967.542071990742</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45967.542071990742</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45967.542071990742</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45967.542071990742</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45967.542071990742</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45967.542071990742</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45967.542071990742</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45967.542071990742</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45967.542071990742</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45967.542071990742</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45967.542071990742</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45967.542071990742</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45967.542071990742</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45967.542071990742</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45967.542071990742</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45967.542071990742</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45967.542071990742</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45967.542071990742</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45967.542071990742</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45967.542071990742</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45967.542071990742</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45967.542071990742</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45967.542071990742</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45967.542071990742</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45967.542071990742</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45967.542071990742</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45967.542071990742</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45967.542071990742</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45967.542071990742</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45967.542071990742</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45967.542071990742</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45967.542071990742</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45967.542071990742</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45967.542071990742</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45967.542071990742</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45967.542071990742</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45967.542071990742</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45967.542071990742</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45967.542071990742</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45967.542071990742</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45967.542071990742</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45967.542071990742</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45967.542071990742</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45967.542071990742</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45967.542071990742</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45967.542071990742</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45967.542071990742</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45967.542071990742</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45967.542071990742</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45967.542071990742</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45967.542071990742</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45967.542071990742</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45967.542071990742</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45967.542071990742</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45967.542071990742</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45967.542071990742</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45967.542071990742</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45967.542071990742</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45967.542071990742</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45967.542071990742</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45967.542071990742</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45967.542071990742</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45967.542071990742</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DDB5FA96-AF03-4E0B-84EF-EC1BF0E4A12E}"/>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142.54223402778007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39107</v>
      </c>
      <c r="B4" s="18" t="str">
        <f>IFERROR(VLOOKUP(D4,DB!A:K,11,0),"")</f>
        <v>R2</v>
      </c>
      <c r="C4" s="18">
        <v>1</v>
      </c>
      <c r="D4" s="18" t="s">
        <v>39108</v>
      </c>
      <c r="E4" s="103" t="s">
        <v>39021</v>
      </c>
      <c r="F4" s="104">
        <v>45967.485706018517</v>
      </c>
      <c r="G4" s="105">
        <f ca="1">IFERROR(NOW()-F4,"-")</f>
        <v>5.636597222473938E-2</v>
      </c>
      <c r="H4" s="161" t="s">
        <v>39109</v>
      </c>
      <c r="I4" s="18" t="str">
        <f>IFERROR(VLOOKUP(D4,DB!A:F,6,0),"")</f>
        <v>Generator-DG</v>
      </c>
      <c r="J4" s="18" t="str">
        <f>IFERROR(VLOOKUP(D4,DB!A:G,7,0),"")</f>
        <v>Weak</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45967.542071990742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45967.542071990742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45967.542071990742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45967.542071990742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45967.542071990742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45967.542071990742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45967.542071990742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45967.542071990742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45967.542071990742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45967.542071990742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45967.542071990742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45967.542071990742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45967.542071990742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45967.542071990742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45967.542071990742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45967.542071990742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45967.542071990742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45967.542071990742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45967.542071990742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45967.542071990742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45967.542071990742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45967.542071990742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45967.542071990742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45967.542071990742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45967.542071990742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45967.542071990742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45967.542071990742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45967.542071990742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45967.542071990742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45967.542071990742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45967.542071990742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45967.542071990742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45967.542071990742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45967.542071990742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45967.542071990742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45967.542071990742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45967.542071990742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45967.542071990742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45967.542071990742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45967.542071990742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45967.542071990742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45967.542071990742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45967.542071990742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45967.542071990742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45967.542071990742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45967.542071990742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45967.542071990742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45967.542071990742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45967.542071990742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45967.542071990742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45967.542071990742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45967.542071990742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45967.542071990742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45967.542071990742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45967.542071990742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45967.542071990742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45967.542071990742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45967.542071990742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45967.542071990742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45967.542071990742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45967.542071990742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45967.542071990742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45967.542071990742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45967.542071990742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45967.542071990742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45967.542071990742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45967.542071990742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45967.542071990742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45967.542071990742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45967.542071990742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45967.542071990742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45967.542071990742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45967.542071990742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45967.542071990742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45967.542071990742</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45967.542071990742</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45967.542071990742</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45967.542071990742</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45967.542071990742</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45967.542071990742</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45967.542071990742</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45967.542071990742</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45967.542071990742</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45967.542071990742</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45967.542071990742</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45967.542071990742</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45967.542071990742</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45967.542071990742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45967.542071990742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45967.542071990742</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45967.542071990742</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45967.542071990742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45967.542071990742</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45967.542071990742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45967.542071990742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45967.542071990742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45967.542071990742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45967.542071990742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45967.542071990742</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45967.542071990742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45967.542071990742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45967.542071990742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45967.542071990742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45967.542071990742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45967.542071990742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45967.542071990742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45967.542071990742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45967.542071990742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45967.542071990742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45967.542071990742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45967.542071990742</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45967.542071990742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45967.542071990742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45967.542071990742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45967.542071990742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45967.542071990742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45967.542071990742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45967.542071990742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45967.542071990742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45967.542071990742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45967.542071990742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45967.542071990742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45967.542071990742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45967.542071990742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45967.542071990742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45967.542071990742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45967.542071990742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45967.542071990742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45967.542071990742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45967.542071990742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45967.542071990742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45967.542071990742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45967.542071990742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45967.542071990742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45967.542071990742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45967.542071990742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45967.542071990742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45967.542071990742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45967.542071990742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45967.542071990742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45967.542071990742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45967.542071990742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45967.542071990742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45967.542071990742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45967.542071990742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45967.542071990742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45967.542071990742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45967.542071990742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45967.542071990742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45967.542071990742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45967.542071990742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45967.542071990742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45967.542071990742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45967.542071990742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45967.542071990742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45967.542071990742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45967.542071990742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45967.542071990742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45967.542071990742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45967.542071990742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45967.542071990742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45967.542071990742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45967.542071990742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45967.542071990742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45967.542071990742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45967.542071990742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45967.542071990742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45967.542071990742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45967.542071990742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45967.542071990742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45967.542071990742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45967.542071990742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45967.542071990742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45967.542071990742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45967.542071990742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45967.542071990742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45967.542071990742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45967.542071990742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45967.542071990742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45967.542071990742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45967.542071990742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45967.542071990742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45967.542071990742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45967.542071990742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45967.542071990742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45967.542071990742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45967.542071990742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45967.542071990742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45967.542071990742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45967.542071990742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45967.542071990742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45967.542071990742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45967.542071990742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45967.542071990742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45967.542071990742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45967.542071990742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45967.542071990742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45967.542071990742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45967.542071990742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45967.542071990742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45967.542071990742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45967.542071990742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45967.542071990742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45967.542071990742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45967.542071990742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45967.542071990742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45967.542071990742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45967.542071990742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45967.542071990742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45967.542071990742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45967.542071990742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45967.542071990742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45967.542071990742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45967.542071990742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45967.542071990742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45967.542071990742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45967.542071990742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45967.542071990742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45967.542071990742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45967.542071990742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45967.542071990742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45967.542071990742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45967.542071990742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45967.542071990742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45967.542071990742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45967.542071990742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45967.542071990742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45967.542071990742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45967.542071990742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45967.542071990742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45967.542071990742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45967.542071990742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45967.542071990742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45967.542071990742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45967.542071990742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45967.542071990742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45967.542071990742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45967.542071990742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45967.542071990742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45967.542071990742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45967.542071990742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45967.542071990742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45967.542071990742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45967.542071990742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45967.542071990742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45967.542071990742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45967.542071990742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45967.542071990742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45967.542071990742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45967.542071990742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45967.542071990742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45967.542071990742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45967.542071990742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45967.542071990742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45967.542071990742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45967.542071990742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45967.542071990742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45967.542071990742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45967.542071990742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45967.542071990742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45967.542071990742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45967.542071990742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45967.542071990742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45967.542071990742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45967.542071990742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45967.542071990742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45967.542071990742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45967.542071990742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45967.542071990742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45967.542071990742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45967.542071990742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45967.542071990742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45967.542071990742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45967.542071990742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45967.542071990742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45967.542071990742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45967.542071990742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45967.542071990742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45967.542071990742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45967.542071990742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45967.542071990742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45967.542071990742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45967.542071990742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45967.542071990742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45967.542071990742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45967.542071990742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45967.542071990742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45967.542071990742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45967.542071990742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45967.542071990742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45967.542071990742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45967.542071990742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45967.542071990742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45967.542071990742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45967.542071990742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45967.542071990742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45967.542071990742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45967.542071990742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45967.542071990742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45967.542071990742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45967.542071990742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45967.542071990742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45967.542071990742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45967.542071990742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45967.542071990742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45967.542071990742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45967.542071990742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45967.542071990742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45967.542071990742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45967.542071990742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45967.542071990742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45967.542071990742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45967.542071990742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45967.542071990742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45967.542071990742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45967.542071990742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45967.542071990742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45967.542071990742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45967.542071990742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45967.542071990742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45967.542071990742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45967.542071990742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45967.542071990742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45967.542071990742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45967.542071990742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45967.542071990742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45967.542071990742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45967.542071990742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45967.542071990742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45967.542071990742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45967.542071990742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45967.542071990742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45967.542071990742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45967.542071990742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45967.542071990742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45967.542071990742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45967.542071990742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45967.542071990742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45967.542071990742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45967.542071990742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45967.542071990742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45967.542071990742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45967.542071990742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45967.542071990742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45967.542071990742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45967.542071990742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45967.542071990742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45967.542071990742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45967.542071990742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45967.542071990742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45967.542071990742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45967.542071990742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45967.542071990742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45967.542071990742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45967.542071990742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45967.542071990742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45967.542071990742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45967.542071990742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45967.542071990742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45967.542071990742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45967.542071990742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45967.542071990742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45967.542071990742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45967.542071990742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45967.542071990742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45967.542071990742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45967.542071990742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45967.542071990742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45967.542071990742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45967.542071990742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45967.542071990742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45967.542071990742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45967.542071990742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45967.542071990742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45967.542071990742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45967.542071990742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45967.542071990742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45967.542071990742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45967.542071990742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45967.542071990742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45967.542071990742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45967.542071990742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45967.542071990742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45967.542071990742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45967.542071990742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45967.542071990742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45967.542071990742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45967.542071990742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45967.542071990742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45967.542071990742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45967.542071990742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45967.542071990742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45967.542071990742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45967.542071990742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45967.542071990742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45967.542071990742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45967.542071990742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45967.542071990742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45967.542071990742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45967.542071990742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45967.542071990742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45967.542071990742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45967.542071990742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45967.542071990742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45967.542071990742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45967.542071990742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45967.542071990742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45967.542071990742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45967.542071990742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45967.542071990742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45967.542071990742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45967.542071990742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45967.542071990742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45967.542071990742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45967.542071990742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45967.542071990742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45967.542071990742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45967.542071990742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45967.542071990742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45967.542071990742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45967.542071990742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45967.542071990742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45967.542071990742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45967.542071990742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45967.542071990742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45967.542071990742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45967.542071990742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45967.542071990742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45967.542071990742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45967.542071990742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45967.542071990742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45967.542071990742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45967.542071990742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45967.542071990742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45967.542071990742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45967.542071990742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45967.542071990742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45967.542071990742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45967.542071990742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45967.542071990742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45967.542071990742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45967.542071990742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45967.542071990742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45967.542071990742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45967.542071990742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45967.542071990742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45967.542071990742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45967.542071990742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45967.542071990742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45967.542071990742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45967.542071990742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45967.542071990742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45967.542071990742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45967.542071990742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45967.542071990742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45967.542071990742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45967.542071990742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45967.542071990742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45967.542071990742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45967.542071990742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45967.542071990742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45967.542071990742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45967.542071990742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45967.542071990742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45967.542071990742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45967.542071990742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45967.542071990742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45967.542071990742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45967.542071990742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45967.542071990742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45967.542071990742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45967.542071990742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45967.542071990742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45967.542071990742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45967.542071990742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45967.542071990742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45967.542071990742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45967.542071990742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45967.542071990742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45967.542071990742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45967.542071990742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45967.542071990742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45967.542071990742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45967.542071990742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45967.542071990742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45967.542071990742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45967.542071990742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45967.542071990742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45967.542071990742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45967.542071990742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45967.542071990742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45967.542071990742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45967.542071990742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45967.542071990742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45967.542071990742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45967.542071990742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45967.542071990742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45967.542071990742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45967.542071990742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45967.542071990742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45967.542071990742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45967.542071990742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45967.542071990742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45967.542071990742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45967.542071990742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45967.542071990742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45967.542071990742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45967.542071990742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45967.542071990742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45967.542071990742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45967.542071990742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45967.542071990742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45967.542071990742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45967.542071990742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45967.542071990742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45967.542071990742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45967.542071990742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45967.542071990742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45967.542071990742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45967.542071990742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45967.542071990742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45967.542071990742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45967.542071990742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45967.542071990742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45967.542071990742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45967.542071990742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45967.542071990742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45967.542071990742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45967.542071990742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45967.542071990742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45967.542071990742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45967.542071990742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45967.542071990742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45967.542071990742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45967.542071990742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45967.542071990742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45967.542071990742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45967.542071990742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45967.542071990742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45967.542071990742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45967.542071990742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45967.542071990742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45967.542071990742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45967.542071990742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45967.542071990742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45967.542071990742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45967.542071990742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45967.542071990742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45967.542071990742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45967.542071990742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45967.542071990742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45967.542071990742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45967.542071990742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45967.542071990742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45967.542071990742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45967.542071990742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45967.542071990742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45967.542071990742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45967.542071990742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45967.542071990742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45967.542071990742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45967.542071990742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45967.542071990742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45967.542071990742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45967.542071990742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45967.542071990742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45967.542071990742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45967.542071990742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45967.542071990742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45967.542071990742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45967.542071990742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45967.542071990742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45967.542071990742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45967.542071990742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45967.542071990742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45967.542071990742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45967.542071990742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45967.542071990742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45967.542071990742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45967.542071990742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45967.542071990742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45967.542071990742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45967.542071990742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45967.542071990742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45967.542071990742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45967.542071990742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45967.542071990742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45967.542071990742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45967.542071990742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45967.542071990742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45967.542071990742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45967.542071990742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45967.542071990742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45967.542071990742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45967.542071990742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45967.542071990742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45967.542071990742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45967.542071990742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45967.542071990742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45967.542071990742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45967.542071990742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45967.542071990742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45967.542071990742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45967.542071990742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45967.542071990742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45967.542071990742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45967.542071990742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45967.542071990742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45967.542071990742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45967.542071990742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45967.542071990742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45967.542071990742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45967.542071990742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45967.542071990742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45967.542071990742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45967.542071990742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45967.542071990742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45967.542071990742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45967.542071990742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45967.542071990742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45967.542071990742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45967.542071990742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45967.542071990742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45967.542071990742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45967.542071990742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45967.542071990742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45967.542071990742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45967.542071990742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45967.542071990742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45967.542071990742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45967.542071990742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45967.542071990742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45967.542071990742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45967.542071990742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45967.542071990742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45967.542071990742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45967.542071990742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45967.542071990742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45967.542071990742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45967.542071990742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45967.542071990742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45967.542071990742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45967.542071990742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45967.542071990742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45967.542071990742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45967.542071990742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45967.542071990742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45967.542071990742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45967.542071990742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45967.542071990742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45967.542071990742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45967.542071990742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45967.542071990742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45967.542071990742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45967.542071990742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45967.542071990742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45967.542071990742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45967.542071990742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45967.542071990742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45967.542071990742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45967.542071990742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45967.542071990742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45967.542071990742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45967.542071990742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45967.542071990742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45967.542071990742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45967.542071990742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45967.542071990742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45967.542071990742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45967.542071990742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45967.542071990742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45967.542071990742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45967.542071990742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45967.542071990742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45967.542071990742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45967.542071990742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45967.542071990742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45967.542071990742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45967.542071990742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45967.542071990742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45967.542071990742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45967.542071990742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45967.542071990742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45967.542071990742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45967.542071990742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45967.542071990742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45967.542071990742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45967.542071990742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45967.542071990742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45967.542071990742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45967.542071990742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45967.542071990742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45967.542071990742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45967.542071990742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45967.542071990742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45967.542071990742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45967.542071990742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45967.542071990742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45967.542071990742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45967.542071990742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45967.542071990742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45967.542071990742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45967.542071990742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45967.542071990742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45967.542071990742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45967.542071990742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45967.542071990742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45967.542071990742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45967.542071990742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45967.542071990742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45967.542071990742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45967.542071990742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45967.542071990742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45967.542071990742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45967.542071990742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45967.542071990742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45967.542071990742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45967.542071990742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45967.542071990742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45967.542071990742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45967.542071990742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45967.542071990742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45967.542071990742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45967.542071990742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45967.542071990742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45967.542071990742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45967.542071990742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45967.542071990742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45967.542071990742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45967.542071990742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45967.542071990742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45967.542071990742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45967.542071990742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45967.542071990742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45967.542071990742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45967.542071990742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45967.542071990742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45967.542071990742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45967.542071990742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45967.542071990742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45967.542071990742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45967.542071990742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45967.542071990742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45967.542071990742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45967.542071990742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45967.542071990742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45967.542071990742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45967.542071990742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45967.542071990742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45967.542071990742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45967.542071990742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45967.542071990742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45967.542071990742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45967.542071990742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45967.542071990742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45967.542071990742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45967.542071990742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45967.542071990742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45967.542071990742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45967.542071990742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45967.542071990742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45967.542071990742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45967.542071990742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45967.542071990742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45967.542071990742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45967.542071990742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45967.542071990742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45967.542071990742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45967.542071990742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45967.542071990742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45967.542071990742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45967.542071990742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45967.542071990742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45967.542071990742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45967.542071990742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45967.542071990742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45967.542071990742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45967.542071990742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45967.542071990742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45967.542071990742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45967.542071990742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45967.542071990742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45967.542071990742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45967.542071990742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45967.542071990742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45967.542071990742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45967.542071990742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45967.542071990742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45967.542071990742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45967.542071990742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45967.542071990742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45967.542071990742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45967.542071990742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45967.542071990742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45967.542071990742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45967.542071990742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45967.542071990742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45967.542071990742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45967.542071990742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45967.542071990742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45967.542071990742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45967.542071990742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45967.542071990742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45967.542071990742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45967.542071990742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45967.542071990742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45967.542071990742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45967.542071990742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45967.542071990742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45967.542071990742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45967.542071990742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45967.542071990742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45967.542071990742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45967.542071990742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45967.542071990742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45967.542071990742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45967.542071990742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45967.542071990742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45967.542071990742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45967.542071990742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45967.542071990742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45967.542071990742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45967.542071990742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45967.542071990742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45967.542071990742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45967.542071990742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45967.542071990742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45967.542071990742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45967.542071990742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45967.542071990742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45967.542071990742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45967.542071990742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45967.542071990742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45967.542071990742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45967.542071990742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45967.542071990742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45967.542071990742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45967.542071990742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45967.542071990742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45967.542071990742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45967.542071990742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45967.542071990742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45967.542071990742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45967.542071990742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45967.542071990742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45967.542071990742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45967.542071990742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45967.542071990742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45967.542071990742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45967.542071990742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45967.542071990742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45967.542071990742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45967.542071990742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45967.542071990742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45967.542071990742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45967.542071990742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45967.542071990742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45967.542071990742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45967.542071990742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45967.542071990742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45967.542071990742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45967.542071990742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45967.542071990742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45967.542071990742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45967.542071990742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45967.542071990742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45967.542071990742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45967.542071990742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45967.542071990742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45967.542071990742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45967.542071990742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45967.542071990742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45967.542071990742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45967.542071990742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45967.542071990742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45967.542071990742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45967.542071990742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45967.542071990742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45967.542071990742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45967.542071990742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45967.542071990742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45967.542071990742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45967.542071990742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45967.542071990742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45967.542071990742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45967.542071990742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45967.542071990742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45967.542071990742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45967.542071990742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45967.542071990742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45967.542071990742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45967.542071990742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45967.542071990742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45967.542071990742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45967.542071990742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45967.542071990742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45967.542071990742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45967.542071990742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45967.542071990742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45967.542071990742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45967.542071990742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45967.542071990742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45967.542071990742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45967.542071990742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45967.542071990742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45967.542071990742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45967.542071990742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45967.542071990742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45967.542071990742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45967.542071990742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45967.542071990742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45967.542071990742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45967.542071990742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45967.542071990742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45967.542071990742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45967.542071990742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45967.542071990742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45967.542071990742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45967.542071990742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45967.542071990742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45967.542071990742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45967.542071990742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45967.542071990742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45967.542071990742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45967.542071990742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45967.542071990742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45967.542071990742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45967.542071990742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45967.542071990742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45967.542071990742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45967.542071990742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45967.542071990742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45967.542071990742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45967.542071990742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45967.542071990742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45967.542071990742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45967.542071990742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45967.542071990742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45967.542071990742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45967.542071990742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45967.542071990742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45967.542071990742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45967.542071990742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45967.542071990742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45967.542071990742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45967.542071990742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45967.542071990742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45967.542071990742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45967.542071990742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45967.542071990742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45967.542071990742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45967.542071990742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45967.542071990742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45967.542071990742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45967.542071990742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45967.542071990742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45967.542071990742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45967.542071990742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45967.542071990742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45967.542071990742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45967.542071990742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45967.542071990742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45967.542071990742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45967.542071990742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45967.542071990742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45967.542071990742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45967.542071990742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45967.542071990742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45967.542071990742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45967.542071990742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45967.542071990742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45967.542071990742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45967.542071990742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45967.542071990742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45967.542071990742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45967.542071990742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45967.542071990742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45967.542071990742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45967.542071990742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45967.542071990742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45967.542071990742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45967.542071990742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45967.542071990742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45967.542071990742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45967.542071990742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45967.542071990742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45967.542071990742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45967.542071990742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45967.542071990742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45967.542071990742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45967.542071990742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45967.542071990742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45967.542071990742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45967.542071990742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45967.542071990742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45967.542071990742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45967.542071990742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45967.542071990742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45967.542071990742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45967.542071990742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45967.542071990742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45967.542071990742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45967.542071990742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45967.542071990742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45967.542071990742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45967.542071990742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45967.542071990742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45967.542071990742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45967.542071990742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45967.542071990742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45967.542071990742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45967.542071990742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45967.542071990742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45967.542071990742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45967.542071990742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45967.542071990742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45967.542071990742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45967.542071990742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45967.542071990742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45967.542071990742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45967.542071990742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45967.542071990742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45967.542071990742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45967.542071990742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45967.542071990742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45967.542071990742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45967.542071990742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45967.542071990742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45967.542071990742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45967.542071990742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45967.542071990742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45967.542071990742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45967.542071990742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45967.542071990742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45967.542071990742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45967.542071990742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45967.542071990742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45967.542071990742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45967.542071990742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45967.542071990742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45967.542071990742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45967.542071990742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45967.542071990742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45967.542071990742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45967.542071990742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45967.542071990742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45967.542071990742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45967.542071990742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45967.542071990742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45967.542071990742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45967.542071990742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45967.542071990742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45967.542071990742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45967.542071990742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45967.542071990742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45967.542071990742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45967.542071990742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45967.542071990742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45967.542071990742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45967.542071990742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45967.542071990742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45967.542071990742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45967.542071990742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45967.542071990742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45967.542071990742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45967.542071990742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45967.542071990742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45967.542071990742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45967.542071990742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45967.542071990742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45967.542071990742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45967.542071990742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45967.542071990742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45967.542071990742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45967.542071990742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45967.542071990742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45967.542071990742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45967.542071990742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45967.542071990742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45967.542071990742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45967.542071990742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45967.542071990742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45967.542071990742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45967.542071990742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45967.542071990742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45967.542071990742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45967.542071990742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45967.542071990742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45967.542071990742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45967.542071990742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45967.542071990742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45967.542071990742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45967.542071990742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45967.542071990742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45967.542071990742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45967.542071990742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45967.542071990742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45967.542071990742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45967.542071990742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45967.542071990742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45967.542071990742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45967.542071990742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45967.542071990742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45967.542071990742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45967.542071990742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45967.542071990742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45967.542071990742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45967.542071990742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45967.542071990742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45967.542071990742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45967.542071990742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45967.542071990742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45967.542071990742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45967.542071990742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45967.542071990742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45967.542071990742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45967.542071990742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45967.542071990742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45967.542071990742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45967.542071990742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45967.542071990742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45967.542071990742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45967.542071990742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45967.542071990742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45967.542071990742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45967.542071990742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45967.542071990742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45967.542071990742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45967.542071990742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45967.542071990742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45967.542071990742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45967.542071990742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45967.542071990742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45967.542071990742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45967.542071990742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45967.542071990742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45967.542071990742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45967.542071990742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45967.542071990742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45967.542071990742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45967.542071990742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45967.542071990742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45967.542071990742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45967.542071990742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45967.542071990742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45967.542071990742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45967.542071990742</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45967.542071990742</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45967.542071990742</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45967.542071990742</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264.06135439814534</v>
      </c>
      <c r="H2" s="96">
        <v>45703.474768518521</v>
      </c>
      <c r="I2" s="96" t="str">
        <f>IFERROR(VLOOKUP(D2,DB!A:F,6,0),"")</f>
        <v>SCECO</v>
      </c>
      <c r="J2" s="96" t="str">
        <f>IFERROR(VLOOKUP(D2,DB!A:G,7,0),"")</f>
        <v>Dead</v>
      </c>
      <c r="K2" s="98" t="s">
        <v>39114</v>
      </c>
      <c r="L2" s="92" t="str">
        <f>IFERROR(VLOOKUP(D2,DB!A:I,9,0),"")</f>
        <v>Latis</v>
      </c>
    </row>
    <row r="3" spans="1:16" ht="15" customHeight="1">
      <c r="A3" s="108" t="s">
        <v>39115</v>
      </c>
      <c r="B3" s="108" t="str">
        <f>IFERROR(VLOOKUP(D3,DB!A:K,11,0),"")</f>
        <v>R4</v>
      </c>
      <c r="C3" s="109">
        <v>4</v>
      </c>
      <c r="D3" s="92" t="s">
        <v>36675</v>
      </c>
      <c r="E3" s="95" t="s">
        <v>39021</v>
      </c>
      <c r="F3" s="112">
        <v>45967.395231481481</v>
      </c>
      <c r="G3" s="113">
        <f ca="1">IFERROR(NOW()-F3,"")</f>
        <v>0.1468405092600733</v>
      </c>
      <c r="H3" s="112">
        <v>45967.385509259257</v>
      </c>
      <c r="I3" s="108" t="str">
        <f>IFERROR(VLOOKUP(D3,DB!A:F,6,0),"")</f>
        <v>SCECO</v>
      </c>
      <c r="J3" s="108" t="str">
        <f>IFERROR(VLOOKUP(D3,DB!A:G,7,0),"")</f>
        <v>Vandalized</v>
      </c>
      <c r="K3" s="114" t="s">
        <v>39116</v>
      </c>
      <c r="L3" s="110" t="str">
        <f>IFERROR(VLOOKUP(D3,DB!A:I,9,0),"")</f>
        <v>Latis</v>
      </c>
    </row>
    <row r="4" spans="1:16" ht="15" customHeight="1">
      <c r="A4" s="108" t="s">
        <v>39117</v>
      </c>
      <c r="B4" s="108" t="str">
        <f>IFERROR(VLOOKUP(D4,DB!A:K,11,0),"")</f>
        <v>R4</v>
      </c>
      <c r="C4" s="109">
        <v>2</v>
      </c>
      <c r="D4" s="92" t="s">
        <v>36626</v>
      </c>
      <c r="E4" s="95" t="s">
        <v>39021</v>
      </c>
      <c r="F4" s="112">
        <v>45967.481736111113</v>
      </c>
      <c r="G4" s="113">
        <f ca="1">IFERROR(NOW()-F4,"")</f>
        <v>6.0335879628837574E-2</v>
      </c>
      <c r="H4" s="112">
        <v>45967.385208333333</v>
      </c>
      <c r="I4" s="108" t="str">
        <f>IFERROR(VLOOKUP(D4,DB!A:F,6,0),"")</f>
        <v>SCECO</v>
      </c>
      <c r="J4" s="108" t="str">
        <f>IFERROR(VLOOKUP(D4,DB!A:G,7,0),"")</f>
        <v>Dead</v>
      </c>
      <c r="K4" s="114" t="s">
        <v>39118</v>
      </c>
      <c r="L4" s="110" t="str">
        <f>IFERROR(VLOOKUP(D4,DB!A:I,9,0),"")</f>
        <v>Latis</v>
      </c>
    </row>
    <row r="5" spans="1:16" ht="15" customHeight="1">
      <c r="A5" s="108" t="s">
        <v>39119</v>
      </c>
      <c r="B5" s="108" t="str">
        <f>IFERROR(VLOOKUP(D5,DB!A:K,11,0),"")</f>
        <v>R4</v>
      </c>
      <c r="C5" s="109">
        <v>1</v>
      </c>
      <c r="D5" s="92" t="s">
        <v>35241</v>
      </c>
      <c r="E5" s="95" t="s">
        <v>39021</v>
      </c>
      <c r="F5" s="112"/>
      <c r="G5" s="113">
        <f ca="1">IFERROR(NOW()-F5,"")</f>
        <v>45967.542071990742</v>
      </c>
      <c r="H5" s="112">
        <v>45967.486990740741</v>
      </c>
      <c r="I5" s="108" t="str">
        <f>IFERROR(VLOOKUP(D5,DB!A:F,6,0),"")</f>
        <v>Generator-SG</v>
      </c>
      <c r="J5" s="108" t="str">
        <f>IFERROR(VLOOKUP(D5,DB!A:G,7,0),"")</f>
        <v>Dead</v>
      </c>
      <c r="K5" s="114" t="s">
        <v>39120</v>
      </c>
      <c r="L5" s="110" t="str">
        <f>IFERROR(VLOOKUP(D5,DB!A:I,9,0),"")</f>
        <v>Latis</v>
      </c>
    </row>
    <row r="6" spans="1:16" ht="15" customHeight="1">
      <c r="A6" s="108" t="s">
        <v>39119</v>
      </c>
      <c r="B6" s="108" t="str">
        <f>IFERROR(VLOOKUP(D6,DB!A:K,11,0),"")</f>
        <v>R4</v>
      </c>
      <c r="C6" s="109">
        <v>1</v>
      </c>
      <c r="D6" s="92" t="s">
        <v>37911</v>
      </c>
      <c r="E6" s="95" t="s">
        <v>39021</v>
      </c>
      <c r="F6" s="112"/>
      <c r="G6" s="113">
        <f ca="1">IFERROR(NOW()-F6,"")</f>
        <v>45967.542071990742</v>
      </c>
      <c r="H6" s="112">
        <v>45967.452453703707</v>
      </c>
      <c r="I6" s="108" t="str">
        <f>IFERROR(VLOOKUP(D6,DB!A:F,6,0),"")</f>
        <v>SCECO</v>
      </c>
      <c r="J6" s="108" t="str">
        <f>IFERROR(VLOOKUP(D6,DB!A:G,7,0),"")</f>
        <v>Good</v>
      </c>
      <c r="K6" s="114" t="s">
        <v>39121</v>
      </c>
      <c r="L6" s="110" t="str">
        <f>IFERROR(VLOOKUP(D6,DB!A:I,9,0),"")</f>
        <v>Latis</v>
      </c>
    </row>
    <row r="7" spans="1:16" ht="15" customHeight="1">
      <c r="A7" s="108"/>
      <c r="B7" s="108" t="str">
        <f>IFERROR(VLOOKUP(D7,DB!A:K,11,0),"")</f>
        <v/>
      </c>
      <c r="C7" s="109"/>
      <c r="D7" s="92"/>
      <c r="E7" s="95"/>
      <c r="F7" s="112"/>
      <c r="G7" s="113">
        <f ca="1">IFERROR(NOW()-F7,"")</f>
        <v>45967.542071990742</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45967.542071990742</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45967.542071990742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45967.542071990742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45967.542071990742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45967.542071990742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45967.542071990742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45967.542071990742</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45967.542071990742</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45967.542071990742</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45967.542071990742</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45967.542071990742</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45967.542071990742</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45967.542071990742</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45967.542071990742</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45967.542071990742</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45967.542071990742</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45967.542071990742</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45967.542071990742</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45967.542071990742</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45967.542071990742</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45967.542071990742</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45967.542071990742</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75.710011805553222</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39102</v>
      </c>
      <c r="F3" s="38">
        <v>45926.188877314817</v>
      </c>
      <c r="G3" s="130">
        <f t="shared" ref="G3" ca="1" si="0">IFERROR(NOW()-F3,"")</f>
        <v>41.353194675924897</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39102</v>
      </c>
      <c r="F4" s="139">
        <v>45948.661111111112</v>
      </c>
      <c r="G4" s="140">
        <f ca="1">IFERROR(NOW()-F4,"")</f>
        <v>18.880960879629129</v>
      </c>
      <c r="H4" s="139">
        <v>45948.661111111112</v>
      </c>
      <c r="I4" s="138" t="str">
        <f>IFERROR(VLOOKUP(D4,DB!A:F,6,0),"")</f>
        <v>SCECO</v>
      </c>
      <c r="J4" s="138" t="str">
        <f>IFERROR(VLOOKUP(D4,DB!A:G,7,0),"")</f>
        <v>Dead</v>
      </c>
      <c r="K4" s="138" t="s">
        <v>39127</v>
      </c>
      <c r="L4" s="138" t="str">
        <f>IFERROR(VLOOKUP(D4,DB!A:I,9,0),"")</f>
        <v>Latis</v>
      </c>
    </row>
    <row r="5" spans="1:13" ht="30.75">
      <c r="A5" s="138" t="s">
        <v>39128</v>
      </c>
      <c r="B5" s="138" t="str">
        <f>IFERROR(VLOOKUP(D5,DB!A:K,11,0),"")</f>
        <v>R5</v>
      </c>
      <c r="C5" s="138">
        <v>1</v>
      </c>
      <c r="D5" s="138" t="s">
        <v>14733</v>
      </c>
      <c r="E5" s="138" t="s">
        <v>39102</v>
      </c>
      <c r="F5" s="139"/>
      <c r="G5" s="140">
        <f ca="1">IFERROR(NOW()-F5,"")</f>
        <v>45967.542071990742</v>
      </c>
      <c r="H5" s="139">
        <v>45967.379143518519</v>
      </c>
      <c r="I5" s="138" t="str">
        <f>IFERROR(VLOOKUP(D5,DB!A:F,6,0),"")</f>
        <v>SCECO</v>
      </c>
      <c r="J5" s="138" t="str">
        <f>IFERROR(VLOOKUP(D5,DB!A:G,7,0),"")</f>
        <v>No BB Design</v>
      </c>
      <c r="K5" s="138" t="s">
        <v>39129</v>
      </c>
      <c r="L5" s="138" t="str">
        <f>IFERROR(VLOOKUP(D5,DB!A:I,9,0),"")</f>
        <v>Latis</v>
      </c>
    </row>
    <row r="6" spans="1:13" ht="15">
      <c r="A6" s="138" t="s">
        <v>39130</v>
      </c>
      <c r="B6" s="138" t="str">
        <f>IFERROR(VLOOKUP(D6,DB!A:K,11,0),"")</f>
        <v>R5</v>
      </c>
      <c r="C6" s="138">
        <v>1</v>
      </c>
      <c r="D6" s="138" t="s">
        <v>32794</v>
      </c>
      <c r="E6" s="138" t="s">
        <v>39102</v>
      </c>
      <c r="F6" s="139">
        <v>45967.463009259256</v>
      </c>
      <c r="G6" s="140">
        <f ca="1">IFERROR(NOW()-F6,"")</f>
        <v>7.906273148546461E-2</v>
      </c>
      <c r="H6" s="139">
        <v>45967.413391203707</v>
      </c>
      <c r="I6" s="138" t="str">
        <f>IFERROR(VLOOKUP(D6,DB!A:F,6,0),"")</f>
        <v>SCECO</v>
      </c>
      <c r="J6" s="138" t="str">
        <f>IFERROR(VLOOKUP(D6,DB!A:G,7,0),"")</f>
        <v>Vandalized+Dead</v>
      </c>
      <c r="K6" s="138" t="s">
        <v>39131</v>
      </c>
      <c r="L6" s="138" t="str">
        <f>IFERROR(VLOOKUP(D6,DB!A:I,9,0),"")</f>
        <v>Latis</v>
      </c>
    </row>
    <row r="7" spans="1:13" ht="15">
      <c r="A7" s="138"/>
      <c r="B7" s="138" t="str">
        <f>IFERROR(VLOOKUP(D7,DB!A:K,11,0),"")</f>
        <v/>
      </c>
      <c r="C7" s="138"/>
      <c r="D7" s="138"/>
      <c r="E7" s="138"/>
      <c r="F7" s="139"/>
      <c r="G7" s="140">
        <f ca="1">IFERROR(NOW()-F7,"")</f>
        <v>45967.542071990742</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45967.542071990742</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45967.542071990742</v>
      </c>
      <c r="H9" s="139"/>
      <c r="I9" s="138" t="str">
        <f>IFERROR(VLOOKUP(D9,DB!A:F,6,0),"")</f>
        <v/>
      </c>
      <c r="J9" s="138" t="str">
        <f>IFERROR(VLOOKUP(D9,DB!A:G,7,0),"")</f>
        <v/>
      </c>
      <c r="K9" s="138"/>
      <c r="L9" s="138" t="str">
        <f>IFERROR(VLOOKUP(D9,DB!A:I,9,0),"")</f>
        <v/>
      </c>
    </row>
    <row r="10" spans="1:13" ht="15">
      <c r="A10" s="138"/>
      <c r="B10" s="138" t="str">
        <f>IFERROR(VLOOKUP(D10,DB!A:K,11,0),"")</f>
        <v>R5</v>
      </c>
      <c r="C10" s="138"/>
      <c r="D10" s="138" t="s">
        <v>39132</v>
      </c>
      <c r="E10" s="138"/>
      <c r="F10" s="139"/>
      <c r="G10" s="140">
        <f ca="1">IFERROR(NOW()-F10,"")</f>
        <v>45967.542071990742</v>
      </c>
      <c r="H10" s="139"/>
      <c r="I10" s="138" t="str">
        <f>IFERROR(VLOOKUP(D10,DB!A:F,6,0),"")</f>
        <v>SCECO</v>
      </c>
      <c r="J10" s="138" t="str">
        <f>IFERROR(VLOOKUP(D10,DB!A:G,7,0),"")</f>
        <v>Haj Removal</v>
      </c>
      <c r="K10" s="138"/>
      <c r="L10" s="138" t="str">
        <f>IFERROR(VLOOKUP(D10,DB!A:I,9,0),"")</f>
        <v>Latis</v>
      </c>
    </row>
    <row r="11" spans="1:13" ht="15">
      <c r="A11" s="138"/>
      <c r="B11" s="138" t="str">
        <f>IFERROR(VLOOKUP(D11,DB!A:K,11,0),"")</f>
        <v/>
      </c>
      <c r="C11" s="138"/>
      <c r="D11" s="138"/>
      <c r="E11" s="138"/>
      <c r="F11" s="139"/>
      <c r="G11" s="140">
        <f ca="1">IFERROR(NOW()-F11,"")</f>
        <v>45967.542071990742</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45967.542071990742</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45967.542071990742</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45967.542071990742</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45967.542071990742</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45967.542071990742</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45967.542071990742</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45967.542071990742</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45967.542071990742</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45967.542071990742</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45967.542071990742</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45967.542071990742</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45967.542071990742</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45967.542071990742</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45967.542071990742</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45967.542071990742</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45967.542071990742</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45967.542071990742</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45967.542071990742</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45967.542071990742</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45967.542071990742</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45967.542071990742</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45967.542071990742</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45967.542071990742</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45967.542071990742</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45967.542071990742</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45967.542071990742</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45967.542071990742</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45967.542071990742</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45967.542071990742</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45967.542071990742</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45967.542071990742</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45967.542071990742</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45967.542071990742</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45967.542071990742</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45967.542071990742</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45967.542071990742</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45967.542071990742</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45967.542071990742</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45967.542071990742</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45967.542071990742</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45967.542071990742</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45967.542071990742</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45967.542071990742</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45967.542071990742</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45967.542071990742</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45967.542071990742</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45967.542071990742</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45967.542071990742</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45967.542071990742</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45967.542071990742</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45967.542071990742</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45967.542071990742</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45967.542071990742</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45967.542071990742</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45967.542071990742</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45967.542071990742</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45967.542071990742</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45967.542071990742</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45967.542071990742</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45967.542071990742</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45967.542071990742</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45967.542071990742</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45967.542071990742</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45967.542071990742</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45967.542071990742</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45967.542071990742</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45967.542071990742</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45967.542071990742</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45967.542071990742</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45967.542071990742</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45967.542071990742</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45967.542071990742</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45967.542071990742</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45967.542071990742</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45967.542071990742</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45967.542071990742</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45967.542071990742</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45967.542071990742</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45967.542071990742</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45967.542071990742</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45967.542071990742</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45967.542071990742</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45967.542071990742</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45967.542071990742</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45967.542071990742</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45967.542071990742</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45967.542071990742</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45967.542071990742</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45967.542071990742</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45967.542071990742</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45967.542071990742</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45967.542071990742</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45967.542071990742</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45967.542071990742</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45967.542071990742</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45967.542071990742</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45967.542071990742</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45967.542071990742</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45967.542071990742</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45967.542071990742</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45967.542071990742</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45967.542071990742</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45967.542071990742</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45967.542071990742</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45967.542071990742</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45967.542071990742</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45967.542071990742</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45967.542071990742</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45967.542071990742</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45967.542071990742</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45967.542071990742</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45967.542071990742</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45967.542071990742</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45967.542071990742</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45967.542071990742</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45967.542071990742</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45967.542071990742</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45967.542071990742</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45967.542071990742</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45967.542071990742</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45967.542071990742</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45967.542071990742</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45967.542071990742</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45967.542071990742</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45967.542071990742</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45967.542071990742</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45967.542071990742</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45967.542071990742</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45967.542071990742</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45967.542071990742</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45967.542071990742</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45967.542071990742</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45967.542071990742</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45967.542071990742</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45967.542071990742</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45967.542071990742</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45967.542071990742</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45967.542071990742</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45967.542071990742</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45967.542071990742</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45967.542071990742</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45967.542071990742</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45967.542071990742</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45967.542071990742</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45967.542071990742</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45967.542071990742</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45967.542071990742</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45967.542071990742</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45967.542071990742</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45967.542071990742</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45967.542071990742</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45967.542071990742</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45967.542071990742</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45967.542071990742</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45967.542071990742</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45967.542071990742</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45967.542071990742</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45967.542071990742</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45967.542071990742</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45967.542071990742</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45967.542071990742</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45967.542071990742</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45967.542071990742</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45967.542071990742</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45967.542071990742</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45967.542071990742</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45967.542071990742</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45967.542071990742</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45967.542071990742</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45967.542071990742</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45967.542071990742</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45967.542071990742</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45967.542071990742</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45967.542071990742</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45967.542071990742</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45967.542071990742</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45967.542071990742</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45967.542071990742</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45967.542071990742</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45967.542071990742</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45967.542071990742</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45967.542071990742</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45967.542071990742</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45967.542071990742</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45967.542071990742</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45967.542071990742</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45967.542071990742</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45967.542071990742</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45967.542071990742</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45967.542071990742</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45967.542071990742</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45967.542071990742</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45967.542071990742</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45967.542071990742</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45967.542071990742</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45967.542071990742</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45967.542071990742</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45967.542071990742</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45967.542071990742</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45967.542071990742</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45967.542071990742</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45967.542071990742</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45967.542071990742</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45967.542071990742</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45967.542071990742</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45967.542071990742</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45967.542071990742</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45967.542071990742</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45967.542071990742</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45967.542071990742</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45967.542071990742</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45967.542071990742</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45967.542071990742</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45967.542071990742</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45967.542071990742</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45967.542071990742</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45967.542071990742</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45967.542071990742</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45967.542071990742</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45967.542071990742</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45967.542071990742</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45967.542071990742</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45967.542071990742</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45967.542071990742</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45967.542071990742</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45967.542071990742</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45967.542071990742</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45967.542071990742</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45967.542071990742</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45967.542071990742</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45967.542071990742</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45967.542071990742</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45967.542071990742</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45967.542071990742</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45967.542071990742</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45967.542071990742</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45967.542071990742</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45967.542071990742</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45967.542071990742</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45967.542071990742</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45967.542071990742</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45967.542071990742</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45967.542071990742</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45967.542071990742</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45967.542071990742</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45967.542071990742</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45967.542071990742</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45967.542071990742</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45967.542071990742</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45967.542071990742</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45967.542071990742</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45967.542071990742</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45967.542071990742</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45967.542071990742</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45967.542071990742</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45967.542071990742</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45967.542071990742</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45967.542071990742</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45967.542071990742</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45967.542071990742</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45967.542071990742</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45967.542071990742</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45967.542071990742</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45967.542071990742</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45967.542071990742</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45967.542071990742</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45967.542071990742</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45967.542071990742</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45967.542071990742</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45967.542071990742</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45967.542071990742</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45967.542071990742</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45967.542071990742</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45967.542071990742</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45967.542071990742</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45967.542071990742</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45967.542071990742</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45967.542071990742</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45967.542071990742</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45967.542071990742</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45967.542071990742</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45967.542071990742</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45967.542071990742</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45967.542071990742</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45967.542071990742</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45967.542071990742</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45967.542071990742</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45967.542071990742</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39133</v>
      </c>
      <c r="B2" s="61" t="str">
        <f>IFERROR(VLOOKUP(D2,DB!A:K,11,0),"")</f>
        <v>R6</v>
      </c>
      <c r="C2" s="61">
        <v>1</v>
      </c>
      <c r="D2" s="61" t="s">
        <v>33650</v>
      </c>
      <c r="E2" s="61" t="s">
        <v>39021</v>
      </c>
      <c r="F2" s="156"/>
      <c r="G2" s="157">
        <f ca="1">IFERROR(NOW()-F2,"-")</f>
        <v>45967.542071990742</v>
      </c>
      <c r="H2" s="158">
        <v>45967.509780092594</v>
      </c>
      <c r="I2" s="86" t="str">
        <f>IFERROR(VLOOKUP(D2,DB!A:F,6,0),"")</f>
        <v>SCECO</v>
      </c>
      <c r="J2" s="61" t="str">
        <f>IFERROR(VLOOKUP(D2,DB!A:G,7,0),"")</f>
        <v>Vandalized</v>
      </c>
      <c r="K2" s="159" t="s">
        <v>39134</v>
      </c>
      <c r="L2" s="160" t="str">
        <f>IFERROR(VLOOKUP(D2,DB!A:I,9,0),"")</f>
        <v>Latis</v>
      </c>
    </row>
    <row r="3" spans="1:12" ht="31.5" customHeight="1">
      <c r="A3" s="86"/>
      <c r="B3" s="61" t="str">
        <f>IFERROR(VLOOKUP(D3,DB!A:K,11,0),"")</f>
        <v/>
      </c>
      <c r="C3" s="61"/>
      <c r="D3" s="61"/>
      <c r="E3" s="61"/>
      <c r="F3" s="156"/>
      <c r="G3" s="157">
        <f ca="1">IFERROR(NOW()-F3,"-")</f>
        <v>45967.542071990742</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45967.542071990742</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45967.542071990742</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45967.542071990742</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45967.542071990742</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45967.542071990742</v>
      </c>
      <c r="H8" s="158" t="s">
        <v>39111</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45967.542071990742</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45967.542071990742</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45967.542071990742</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45967.542071990742</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45967.542071990742</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45967.542071990742</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45967.542071990742</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45967.542071990742</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45967.542071990742</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45967.542071990742</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45967.542071990742</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45967.542071990742</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39112</v>
      </c>
      <c r="D21" s="61"/>
      <c r="E21" s="61"/>
      <c r="F21" s="156"/>
      <c r="G21" s="157">
        <f ca="1">IFERROR(NOW()-F21,"-")</f>
        <v>45967.542071990742</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45967.542071990742</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45967.542071990742</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45967.542071990742</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45967.542071990742</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45967.542071990742</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45967.542071990742</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45967.542071990742</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45967.542071990742</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45967.542071990742</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45967.542071990742</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45967.542071990742</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45967.542071990742</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45967.542071990742</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45967.542071990742</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45967.542071990742</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45967.542071990742</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45967.542071990742</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2025-11-06T10:02:29Z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