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85" documentId="120_S{2AC9BD13-BADA-5192-A53E-5A8FF88502F6}" xr6:coauthVersionLast="47" xr6:coauthVersionMax="47" xr10:uidLastSave="{8E945C0F-23BB-4493-BCC7-77422DB5716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<sst xmlns="http://schemas.openxmlformats.org/spreadsheetml/2006/main" count="180289" uniqueCount="39125">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</sst>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9" fillId="8" borderId="8" xfId="0" applyFont="1" applyFill="1" applyBorder="1" applyAlignment="1">
      <alignment horizontal="center" vertical="center"/>
    </xf>
    <xf numFmtId="0" fontId="9" fillId="8" borderId="8" xfId="0" applyNumberFormat="1" applyFont="1" applyFill="1" applyBorder="1" applyAlignment="1">
      <alignment horizontal="center" vertical="center"/>
    </xf>
    <xf numFmtId="0" fontId="7" fillId="8" borderId="8" xfId="0" applyFont="1" applyFill="1" applyBorder="1" applyAlignment="1">
      <alignment horizontal="center" vertical="center"/>
    </xf>
    <xf numFmtId="0" fontId="7" fillId="12" borderId="8" xfId="0" applyFont="1" applyFill="1" applyBorder="1" applyAlignment="1">
      <alignment horizontal="center" vertical="center"/>
    </xf>
    <xf numFmtId="165" fontId="7" fillId="12" borderId="8" xfId="0" applyNumberFormat="1" applyFont="1" applyFill="1" applyBorder="1" applyAlignment="1">
      <alignment horizontal="center" vertical="center"/>
    </xf>
    <xf numFmtId="164" fontId="7" fillId="8" borderId="8" xfId="1" applyNumberFormat="1" applyFont="1" applyFill="1" applyBorder="1" applyAlignment="1">
      <alignment horizontal="center" vertical="center"/>
    </xf>
    <xf numFmtId="0"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322.73715439814987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45985.685580324076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45985.685580324076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45985.685580324076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45985.685580324076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45985.685580324076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45985.685580324076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45985.685580324076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45985.685580324076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45985.685580324076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45985.685580324076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45985.685580324076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45985.685580324076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45985.685580324076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45985.685580324076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45985.685580324076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45985.685580324076</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45985.685580324076</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E8E07224-5545-4586-9B60-9F3F411B704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pane ySplit="1" topLeftCell="A2" activePane="bottomLeft" state="frozen"/>
      <selection pane="bottomLeft" activeCell="A5" sqref="A5: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160.68574270833778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1.2981613425945397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45985.685580324076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45985.685580324076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45985.685580324076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45985.685580671299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45985.685580671299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45985.685580671299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45985.685580671299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45985.685580671299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45985.685580671299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45985.685580671299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45985.685580671299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45985.685580671299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45985.685580671299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45985.685580671299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45985.685580671299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45985.685580671299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45985.685580671299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45985.685580671299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45985.685580671299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45985.685580671299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45985.685580671299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45985.685580671299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45985.685580671299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45985.685580671299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45985.685580671299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45985.685580671299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45985.685580671299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45985.685580671299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45985.685580671299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45985.685580671299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45985.685580671299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45985.685580671299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45985.685580671299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45985.685580671299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45985.685580671299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45985.685580671299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45985.685580671299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45985.685580671299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45985.685580671299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45985.685580671299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45985.685580671299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45985.685580671299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45985.685580671299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45985.685580671299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45985.685580671299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45985.685580671299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45985.685580671299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45985.685580671299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45985.685580671299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45985.685580671299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45985.685580671299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45985.685580671299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45985.685580671299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45985.685580671299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45985.685580671299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45985.685580671299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45985.685580671299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45985.685580671299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45985.685580671299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45985.685580671299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45985.685580671299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45985.685580671299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45985.685580671299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45985.685580671299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45985.685580671299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45985.685580671299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45985.685580671299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45985.685580671299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45985.685580671299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45985.685580671299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45985.685580671299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45985.685580671299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45985.685580671299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45985.685580671299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45985.685580671299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45985.685580671299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45985.685580671299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45985.685580671299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45985.685580671299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45985.685580671299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45985.685580671299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45985.685580671299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45985.685580671299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45985.685580671299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45985.685580671299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45985.685580671299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45985.685580671299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45985.685580671299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45985.685580671299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45985.685580671299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45985.685580671299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45985.685580671299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45985.685580671299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45985.685580671299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45985.685580671299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45985.685580671299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45985.685580671299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45985.685580671299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45985.685580671299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45985.685580671299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45985.685580671299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45985.685580671299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45985.685580671299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45985.685580671299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45985.685580671299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45985.685580671299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45985.685580671299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45985.685580671299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45985.685580671299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45985.685580671299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45985.685580671299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45985.685580671299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45985.685580671299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45985.685580671299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45985.685580671299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45985.685580671299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45985.685580671299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45985.685580671299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45985.685580671299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45985.685580671299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45985.685580671299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45985.685580671299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45985.685580671299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45985.685580671299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45985.685580671299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45985.685580671299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45985.685580671299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45985.685580671299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45985.685580671299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45985.685580671299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45985.685580671299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45985.685580671299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45985.685580671299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45985.685580671299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45985.685580671299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45985.685580671299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45985.685580671299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45985.685580671299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45985.685580671299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45985.685580671299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45985.685580671299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45985.685580671299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45985.685580671299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45985.685580671299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45985.685580671299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45985.685580671299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45985.685580671299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45985.685580671299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45985.685580671299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45985.685580671299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45985.685580671299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45985.685580671299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45985.685580671299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45985.685580671299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45985.685580671299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45985.685580671299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45985.685580671299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45985.685580671299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45985.685580671299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45985.685580671299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45985.685580671299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45985.685580671299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45985.685580671299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45985.685580671299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45985.685580671299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45985.685580671299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45985.685580671299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45985.685580671299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45985.685580671299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45985.685580671299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45985.685580671299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45985.685580671299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45985.685580671299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45985.685580671299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45985.685580671299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45985.685580671299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45985.685580671299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45985.685580671299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45985.685580671299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45985.685580671299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45985.685580671299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45985.685580671299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45985.685580671299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45985.685580671299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45985.685580671299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45985.685580671299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45985.685580671299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45985.685580671299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45985.685580671299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45985.685580671299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45985.685580671299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45985.685580671299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45985.685580671299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45985.685580671299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45985.685580671299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45985.685580671299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45985.685580671299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45985.685580671299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45985.685580671299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45985.685580671299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45985.685580671299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45985.685580671299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45985.685580671299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45985.685580671299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45985.685580671299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45985.685580671299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45985.685580671299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45985.685580671299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45985.685580671299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45985.685580671299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45985.685580671299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45985.685580671299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45985.685580671299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45985.685580671299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45985.685580671299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45985.685580671299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45985.685580671299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45985.685580671299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45985.685580671299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45985.685580671299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45985.685580671299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45985.685580671299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45985.685580671299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45985.685580671299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45985.685580671299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45985.685580671299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45985.685580671299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45985.685580671299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45985.685580671299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45985.685580671299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45985.685580671299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45985.685580671299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45985.685580671299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45985.685580671299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45985.685580671299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45985.685580671299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45985.685580671299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45985.685580671299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45985.685580671299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45985.685580671299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45985.685580671299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45985.685580671299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45985.685580671299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45985.685580671299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45985.685580671299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45985.685580671299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45985.685580671299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45985.685580671299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45985.685580671299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45985.685580671299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45985.685580671299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45985.685580671299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45985.685580671299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45985.685580671299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45985.685580671299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45985.685580671299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45985.685580671299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45985.685580671299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45985.685580671299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45985.685580671299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45985.685580671299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45985.685580671299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45985.685580671299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45985.685580671299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45985.685580671299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45985.685580671299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45985.685580671299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45985.685580671299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45985.685580671299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45985.685580671299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45985.685580671299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45985.685580671299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45985.685580671299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45985.685580671299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45985.685580671299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45985.685580671299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45985.685580671299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45985.685580671299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45985.685580671299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45985.685580671299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45985.685580671299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45985.685580671299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45985.685580671299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45985.685580671299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45985.685580671299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45985.685580671299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45985.685580671299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45985.685580671299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45985.685580671299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45985.685580671299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45985.685580671299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45985.685580671299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45985.685580671299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45985.685580671299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45985.685580671299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45985.685580671299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45985.685580671299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45985.685580671299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45985.685580671299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45985.685580671299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45985.685580671299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45985.685580671299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45985.685580671299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45985.685580671299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45985.685580671299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45985.685580671299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45985.685580671299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45985.685580671299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45985.685580671299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45985.685580671299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45985.685580671299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45985.685580671299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45985.685580671299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45985.685580671299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45985.685580671299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45985.685580671299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45985.685580671299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45985.685580671299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45985.685580671299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45985.685580671299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45985.685580671299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45985.685580671299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45985.685580671299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45985.685580671299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45985.685580671299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45985.685580671299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45985.685580671299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45985.685580671299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45985.685580671299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45985.685580671299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45985.685580671299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45985.685580671299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45985.685580671299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45985.685580671299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45985.685580671299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45985.685580671299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45985.685580671299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45985.685580671299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45985.685580671299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45985.685580671299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45985.685580671299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45985.685580671299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45985.685580671299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45985.685580671299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45985.685580671299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45985.685580671299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45985.685580671299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45985.685580671299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45985.685580671299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45985.685580671299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45985.685580671299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45985.685580671299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45985.685580671299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45985.685580671299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45985.685580671299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45985.685580671299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45985.685580671299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45985.685580671299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45985.685580671299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45985.685580671299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45985.685580671299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45985.685580671299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45985.685580671299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45985.685580671299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45985.685580671299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45985.685580671299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45985.685580671299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45985.685580671299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45985.685580671299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45985.685580671299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45985.685580671299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45985.685580671299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45985.685580671299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45985.685580671299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45985.685580671299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45985.685580671299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45985.685580671299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45985.685580671299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45985.685580671299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45985.685580671299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45985.685580671299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45985.685580671299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45985.685580671299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45985.685580671299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45985.685580671299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45985.685580671299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45985.685580671299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45985.685580671299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45985.685580671299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45985.685580671299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45985.685580671299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45985.685580671299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45985.685580671299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45985.685580671299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45985.685580671299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45985.685580671299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45985.685580671299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45985.685580671299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45985.685580671299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45985.685580671299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45985.685580671299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45985.685580671299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45985.685580671299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45985.685580671299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45985.685580671299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45985.685580671299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45985.685580671299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45985.685580671299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45985.685580671299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45985.685580671299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45985.685580671299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45985.685580671299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45985.685580671299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45985.685580671299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45985.685580671299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45985.685580671299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45985.685580671299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45985.685580671299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45985.685580671299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45985.685580671299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45985.685580671299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45985.685580671299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45985.685580671299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45985.685580671299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45985.685580671299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45985.685580671299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45985.685580671299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45985.685580671299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45985.685580671299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45985.685580671299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45985.685580671299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45985.685580671299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45985.685580671299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45985.685580671299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45985.685580671299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45985.685580671299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45985.685580671299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45985.685580671299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45985.685580671299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45985.685580671299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45985.685580671299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45985.685580671299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45985.685580671299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45985.685580671299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45985.685580671299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45985.685580671299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45985.685580671299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45985.685580671299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45985.685580671299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45985.685580671299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45985.685580671299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45985.685580671299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45985.685580671299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45985.685580671299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45985.685580671299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45985.685580671299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45985.685580671299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45985.685580671299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45985.685580671299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45985.685580671299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45985.685580671299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45985.685580671299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45985.685580671299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45985.685580671299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45985.685580671299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45985.685580671299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45985.685580671299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45985.685580671299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45985.685580671299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45985.685580671299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45985.685580671299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45985.685580671299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45985.685580671299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45985.685580671299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45985.685580671299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45985.685580671299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45985.685580671299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45985.685580671299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45985.685580671299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45985.685580671299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45985.685580671299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45985.685580671299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45985.685580671299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45985.685580671299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45985.685580671299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45985.685580671299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45985.685580671299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45985.685580671299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45985.685580671299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45985.685580671299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45985.685580671299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45985.685580671299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45985.685580671299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45985.685580671299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45985.685580671299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45985.685580671299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45985.685580671299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45985.685580671299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45985.685580671299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45985.685580671299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45985.685580671299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45985.685580671299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45985.685580671299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45985.685580671299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45985.685580671299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45985.685580671299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45985.685580671299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45985.685580671299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45985.685580671299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45985.685580671299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45985.685580671299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45985.685580671299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45985.685580671299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45985.685580671299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45985.685580671299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45985.685580671299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45985.685580671299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45985.685580671299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45985.685580671299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45985.685580671299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45985.685580671299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45985.685580671299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45985.685580671299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45985.685580671299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45985.685580671299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45985.685580671299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45985.685580671299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45985.685580671299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45985.685580671299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45985.685580671299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45985.685580671299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45985.685580671299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45985.685580671299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45985.685580671299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45985.685580671299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45985.685580671299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45985.685580671299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45985.685580671299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45985.685580671299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45985.685580671299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45985.685580671299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45985.685580671299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45985.685580671299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45985.685580671299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45985.685580671299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45985.685580671299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45985.685580671299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45985.685580671299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45985.685580671299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45985.685580671299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45985.685580671299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45985.685580671299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45985.685580671299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45985.685580671299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45985.685580671299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45985.685580671299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45985.685580671299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45985.685580671299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45985.685580671299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45985.685580671299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45985.685580671299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45985.685580671299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45985.685580671299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45985.685580671299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45985.685580671299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45985.685580671299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45985.685580671299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45985.685580671299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45985.685580671299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45985.685580671299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45985.685580671299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45985.685580671299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45985.685580671299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45985.685580671299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45985.685580671299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45985.685580671299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45985.685580671299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45985.685580671299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45985.685580671299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45985.685580671299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45985.685580671299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45985.685580671299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45985.685580671299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45985.685580671299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45985.685580671299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45985.685580671299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45985.685580671299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45985.685580671299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45985.685580671299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45985.685580671299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45985.685580671299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45985.685580671299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45985.685580671299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45985.685580671299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45985.685580671299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45985.685580671299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45985.685580671299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45985.685580671299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45985.685580671299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45985.685580671299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45985.685580671299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45985.685580671299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45985.685580671299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45985.685580671299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45985.685580671299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45985.685580671299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45985.685580671299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45985.685580671299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45985.685580671299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45985.685580671299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45985.685580671299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45985.685580671299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45985.685580671299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45985.685580671299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45985.685580671299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45985.685580671299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45985.685580671299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45985.685580671299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45985.685580671299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45985.685580671299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45985.685580671299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45985.685580671299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45985.685580671299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45985.685580671299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45985.685580671299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45985.685580671299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45985.685580671299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45985.685580671299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45985.685580671299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45985.685580671299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45985.685580671299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45985.685580671299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45985.685580671299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45985.685580671299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45985.685580671299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45985.685580671299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45985.685580671299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45985.685580671299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45985.685580671299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45985.685580671299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45985.685580671299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45985.685580671299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45985.685580671299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45985.685580671299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45985.685580671299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45985.685580671299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45985.685580671299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45985.685580671299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45985.685580671299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45985.685580671299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45985.685580671299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45985.685580671299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45985.685580671299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45985.685580671299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45985.685580671299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45985.685580671299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45985.685580671299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45985.685580671299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45985.685580671299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45985.685580671299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45985.685580671299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45985.685580671299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45985.685580671299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45985.685580671299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45985.685580671299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45985.685580671299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45985.685580671299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45985.685580671299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45985.685580671299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45985.685580671299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45985.685580671299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45985.685580671299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45985.685580671299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45985.685580671299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45985.685580671299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45985.685580671299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45985.685580671299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45985.685580671299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45985.685580671299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45985.685580671299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45985.685580671299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45985.685580671299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45985.685580671299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45985.685580671299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45985.685580671299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45985.685580671299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45985.685580671299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45985.685580671299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45985.685580671299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45985.685580671299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45985.685580671299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45985.685580671299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45985.685580671299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45985.685580671299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45985.685580671299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45985.685580671299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45985.685580671299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45985.685580671299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45985.685580671299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45985.685580671299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45985.685580671299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45985.685580671299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45985.685580671299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45985.685580671299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45985.685580671299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45985.685580671299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45985.685580671299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45985.685580671299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45985.685580671299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45985.685580671299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45985.685580671299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45985.685580671299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45985.685580671299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45985.685580671299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45985.685580671299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45985.685580671299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45985.685580671299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45985.685580671299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45985.685580671299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45985.685580671299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45985.685580671299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45985.685580671299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45985.685580671299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45985.685580671299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45985.685580671299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45985.685580671299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45985.685580671299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45985.685580671299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45985.685580671299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45985.685580671299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45985.685580671299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45985.685580671299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45985.685580671299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45985.685580671299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45985.685580671299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45985.685580671299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45985.685580671299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45985.685580671299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45985.685580671299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45985.685580671299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45985.685580671299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45985.685580671299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45985.685580671299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45985.685580671299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45985.685580671299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45985.685580671299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45985.685580671299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45985.685580671299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45985.685580671299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45985.685580671299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45985.685580671299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45985.685580671299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45985.685580671299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45985.685580671299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45985.685580671299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45985.685580671299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45985.685580671299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45985.685580671299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45985.685580671299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45985.685580671299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45985.685580671299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45985.685580671299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45985.685580671299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45985.685580671299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45985.685580671299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45985.685580671299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45985.685580671299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45985.685580671299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45985.685580671299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45985.685580671299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45985.685580671299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45985.685580671299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45985.685580671299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45985.685580671299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45985.685580671299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45985.685580671299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45985.685580671299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45985.685580671299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45985.685580671299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45985.685580671299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45985.685580671299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45985.685580671299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45985.685580671299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45985.685580671299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45985.685580671299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45985.685580671299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45985.685580671299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45985.685580671299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45985.685580671299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45985.685580671299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45985.685580671299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45985.685580671299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45985.685580671299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45985.685580671299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45985.685580671299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45985.685580671299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45985.685580671299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45985.685580671299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45985.685580671299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45985.685580671299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45985.685580671299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45985.685580671299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45985.685580671299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45985.685580671299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45985.685580671299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45985.685580671299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45985.685580671299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45985.685580671299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45985.685580671299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45985.685580671299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45985.685580671299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45985.685580671299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45985.685580671299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45985.685580671299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45985.685580671299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45985.685580671299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45985.685580671299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45985.685580671299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45985.685580671299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45985.685580671299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45985.685580671299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45985.685580671299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45985.685580671299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45985.685580671299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45985.685580671299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45985.685580671299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45985.685580671299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45985.685580671299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45985.685580671299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45985.685580671299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45985.685580671299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45985.685580671299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45985.685580671299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45985.685580671299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45985.685580671299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45985.685580671299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45985.685580671299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45985.685580671299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45985.685580671299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45985.685580671299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45985.685580671299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45985.685580671299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45985.685580671299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45985.685580671299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45985.685580671299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45985.685580671299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45985.685580671299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45985.685580671299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45985.685580671299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45985.685580671299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45985.685580671299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45985.685580671299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45985.685580671299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45985.685580671299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45985.685580671299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45985.685580671299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45985.685580671299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45985.685580671299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45985.685580671299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45985.685580671299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45985.685580671299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45985.685580671299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45985.685580671299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45985.685580671299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45985.685580671299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45985.685580671299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45985.685580671299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45985.685580671299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45985.685580671299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45985.685580671299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45985.685580671299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45985.685580671299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45985.685580671299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45985.685580671299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45985.685580671299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45985.685580671299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45985.685580671299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45985.685580671299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45985.685580671299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45985.685580671299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45985.685580671299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45985.685580671299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45985.685580671299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45985.685580671299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45985.685580671299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45985.685580671299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45985.685580671299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45985.685580671299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45985.685580671299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45985.685580671299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45985.685580671299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45985.685580671299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45985.685580671299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45985.685580671299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45985.685580671299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45985.685580671299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45985.685580671299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45985.685580671299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45985.685580671299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45985.685580671299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45985.685580671299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45985.685580671299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45985.685580671299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45985.685580671299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45985.685580671299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45985.685580671299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45985.685580671299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45985.685580671299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45985.685580671299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45985.685580671299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45985.685580671299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45985.685580671299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45985.685580671299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45985.685580671299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45985.685580671299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45985.685580671299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45985.685580671299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45985.685580671299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45985.685580671299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45985.685580671299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45985.685580671299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45985.685580671299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45985.685580671299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45985.685580671299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45985.685580671299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45985.685580671299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45985.685580671299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45985.685580671299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45985.685580671299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45985.685580671299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45985.685580671299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45985.685580671299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45985.685580671299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45985.685580671299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45985.685580671299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45985.685580671299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45985.685580671299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45985.685580671299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45985.685580671299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45985.685580671299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45985.685580671299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45985.685580671299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45985.685580671299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45985.685580671299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45985.685580671299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45985.685580671299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45985.685580671299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45985.685580671299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45985.685580671299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45985.685580671299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45985.685580671299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45985.685580671299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45985.685580671299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45985.685580671299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45985.685580671299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45985.685580671299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45985.685580671299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45985.685580671299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45985.685580671299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45985.685580671299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45985.685580671299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45985.685580671299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45985.685580671299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45985.685580671299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45985.685580671299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45985.685580671299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45985.685580671299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45985.685580671299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45985.685580671299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45985.685580671299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45985.685580671299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45985.685580671299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45985.685580671299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45985.685580671299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45985.685580671299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45985.685580671299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45985.685580671299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45985.685580671299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45985.685580671299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45985.685580671299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45985.685580671299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45985.685580671299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45985.685580671299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45985.685580671299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45985.685580671299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45985.685580671299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45985.685580671299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45985.685580671299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45985.685580671299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45985.685580671299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45985.685580671299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45985.685580671299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45985.685580671299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45985.685580671299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45985.685580671299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45985.685580671299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45985.685580671299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45985.685580671299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45985.685580671299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45985.685580671299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45985.685580671299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45985.685580671299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45985.685580671299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45985.685580671299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45985.685580671299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45985.685580671299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45985.685580671299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45985.685580671299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45985.685580671299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45985.685580671299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45985.685580671299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45985.685580671299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45985.685580671299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45985.685580671299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45985.685580671299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45985.685580671299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45985.685580671299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45985.685580671299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45985.685580671299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45985.685580671299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45985.685580671299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45985.685580671299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45985.685580671299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45985.685580671299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45985.685580671299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45985.685580671299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45985.685580671299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45985.685580671299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45985.685580671299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45985.685580671299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45985.685580671299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45985.685580671299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45985.685580671299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45985.685580671299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45985.685580671299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45985.685580671299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45985.685580671299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45985.685580671299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45985.685580671299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45985.685580671299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45985.685580671299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45985.685580671299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45985.685580671299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45985.685580671299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45985.685580671299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45985.685580671299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45985.685580671299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45985.685580671299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45985.685580671299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45985.685580671299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45985.685580671299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45985.685580671299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45985.685580671299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45985.685580671299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45985.685580671299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45985.685580671299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45985.685580671299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45985.685580671299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45985.685580671299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45985.685580671299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45985.685580671299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45985.685580671299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45985.685580671299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45985.685580671299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45985.685580671299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45985.685580671299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45985.685580671299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45985.685580671299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45985.685580671299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45985.685580671299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45985.685580671299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45985.685580671299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45985.685580671299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45985.685580671299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45985.685580671299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45985.685580671299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45985.685580671299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45985.685580671299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45985.685580671299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45985.685580671299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45985.685580671299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45985.685580671299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45985.685580671299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45985.685580671299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45985.685580671299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45985.685580671299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45985.685580671299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45985.685580671299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45985.685580671299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45985.685580671299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45985.685580671299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45985.685580671299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282.20486273147981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36861</v>
      </c>
      <c r="E3" s="94" t="s">
        <v>39021</v>
      </c>
      <c r="F3" s="95"/>
      <c r="G3" s="96">
        <f t="shared" ref="G3:G15" ca="1" si="0">IFERROR(NOW()-F3,"")</f>
        <v>45985.685580324076</v>
      </c>
      <c r="H3" s="95">
        <v>45985.458634259259</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3</v>
      </c>
      <c r="D4" s="91" t="s">
        <v>37080</v>
      </c>
      <c r="E4" s="94" t="s">
        <v>39021</v>
      </c>
      <c r="F4" s="95">
        <v>45985.56758101852</v>
      </c>
      <c r="G4" s="96">
        <f t="shared" ca="1" si="0"/>
        <v>0.11799930555571336</v>
      </c>
      <c r="H4" s="95">
        <v>45985.561782407407</v>
      </c>
      <c r="I4" s="113" t="str">
        <f>IFERROR(VLOOKUP(D4,DB!A:F,6,0),"")</f>
        <v>SCECO</v>
      </c>
      <c r="J4" s="113" t="str">
        <f>IFERROR(VLOOKUP(D4,DB!A:G,7,0),"")</f>
        <v>In progress</v>
      </c>
      <c r="K4" s="97" t="s">
        <v>39110</v>
      </c>
      <c r="L4" s="91" t="str">
        <f>IFERROR(VLOOKUP(D4,DB!A:I,9,0),"")</f>
        <v>Latis</v>
      </c>
    </row>
    <row r="5" spans="1:16" ht="15" customHeight="1">
      <c r="A5" s="154" t="s">
        <v>39109</v>
      </c>
      <c r="B5" s="155" t="str">
        <f>IFERROR(VLOOKUP(D5,DB!A:K,11,0),"")</f>
        <v>R4</v>
      </c>
      <c r="C5" s="156">
        <v>1</v>
      </c>
      <c r="D5" s="157" t="s">
        <v>35368</v>
      </c>
      <c r="E5" s="94" t="s">
        <v>39021</v>
      </c>
      <c r="F5" s="158"/>
      <c r="G5" s="159">
        <f ca="1">IFERROR(NOW()-F5,"")</f>
        <v>45985.685580324076</v>
      </c>
      <c r="H5" s="158">
        <v>45985.454942129632</v>
      </c>
      <c r="I5" s="155" t="str">
        <f>IFERROR(VLOOKUP(D5,DB!A:F,6,0),"")</f>
        <v>SCECO</v>
      </c>
      <c r="J5" s="155" t="str">
        <f>IFERROR(VLOOKUP(D5,DB!A:G,7,0),"")</f>
        <v>Vandalized</v>
      </c>
      <c r="K5" s="97" t="s">
        <v>39110</v>
      </c>
      <c r="L5" s="160" t="str">
        <f>IFERROR(VLOOKUP(D5,DB!A:I,9,0),"")</f>
        <v>Latis</v>
      </c>
    </row>
    <row r="6" spans="1:16" ht="15" customHeight="1">
      <c r="A6" s="113" t="s">
        <v>39112</v>
      </c>
      <c r="B6" s="113" t="str">
        <f>IFERROR(VLOOKUP(D6,DB!A:K,11,0),"")</f>
        <v>R4</v>
      </c>
      <c r="C6" s="93">
        <v>1</v>
      </c>
      <c r="D6" s="91" t="s">
        <v>36770</v>
      </c>
      <c r="E6" s="94" t="s">
        <v>39021</v>
      </c>
      <c r="F6" s="95">
        <v>45985.593912037039</v>
      </c>
      <c r="G6" s="96">
        <f t="shared" ca="1" si="0"/>
        <v>9.1668287037464324E-2</v>
      </c>
      <c r="H6" s="95">
        <v>45985.58834490741</v>
      </c>
      <c r="I6" s="113" t="str">
        <f>IFERROR(VLOOKUP(D6,DB!A:F,6,0),"")</f>
        <v>SCECO</v>
      </c>
      <c r="J6" s="113" t="str">
        <f>IFERROR(VLOOKUP(D6,DB!A:G,7,0),"")</f>
        <v>In progress</v>
      </c>
      <c r="K6" s="97" t="s">
        <v>39110</v>
      </c>
      <c r="L6" s="91" t="str">
        <f>IFERROR(VLOOKUP(D6,DB!A:I,9,0),"")</f>
        <v>Latis</v>
      </c>
    </row>
    <row r="7" spans="1:16" ht="15" customHeight="1">
      <c r="A7" s="113" t="s">
        <v>39113</v>
      </c>
      <c r="B7" s="113" t="str">
        <f>IFERROR(VLOOKUP(D7,DB!A:K,11,0),"")</f>
        <v>R4</v>
      </c>
      <c r="C7" s="93">
        <v>1</v>
      </c>
      <c r="D7" s="91" t="s">
        <v>34133</v>
      </c>
      <c r="E7" s="94" t="s">
        <v>39021</v>
      </c>
      <c r="F7" s="95">
        <v>45985.639166666668</v>
      </c>
      <c r="G7" s="96">
        <f t="shared" ca="1" si="0"/>
        <v>4.6413657408265863E-2</v>
      </c>
      <c r="H7" s="95">
        <v>45985.630601851852</v>
      </c>
      <c r="I7" s="113" t="str">
        <f>IFERROR(VLOOKUP(D7,DB!A:F,6,0),"")</f>
        <v>SCECO</v>
      </c>
      <c r="J7" s="113" t="str">
        <f>IFERROR(VLOOKUP(D7,DB!A:G,7,0),"")</f>
        <v>Dead</v>
      </c>
      <c r="K7" s="97" t="s">
        <v>39114</v>
      </c>
      <c r="L7" s="91" t="str">
        <f>IFERROR(VLOOKUP(D7,DB!A:I,9,0),"")</f>
        <v>Latis</v>
      </c>
    </row>
    <row r="8" spans="1:16" ht="15" customHeight="1">
      <c r="A8" s="113"/>
      <c r="B8" s="113" t="str">
        <f>IFERROR(VLOOKUP(D8,DB!A:K,11,0),"")</f>
        <v/>
      </c>
      <c r="C8" s="93"/>
      <c r="D8" s="91"/>
      <c r="E8" s="94"/>
      <c r="F8" s="95"/>
      <c r="G8" s="96">
        <f t="shared" ca="1" si="0"/>
        <v>45985.685580324076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45985.685580324076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45985.685580324076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45985.685580324076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45985.685580324076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45985.685580324076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45985.685580324076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45985.685580324076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45985.685580324076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45985.685580324076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45985.685580324076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45985.685580324076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45985.685580324076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45985.685580324076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45985.685580324076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45985.685580324076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45985.685580324076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45985.685580324076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45985.685580324076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45985.685580324076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45985.685580324076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45985.685580324076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45985.685580324076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45985.685580324076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45985.685580324076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45985.685580324076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45985.685580324076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45985.685580324076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45985.685580324076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45985.685580324076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45985.685580324076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45985.685580324076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45985.685580324076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45985.685580324076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45985.685580324076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45985.685580324076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45985.685580324076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45985.685580324076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45985.685580324076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45985.685580324076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45985.685580324076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45985.685580324076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45985.685580324076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45985.685580324076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45985.685580324076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45985.685580324076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45985.685580324076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45985.685580324076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45985.685580324076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45985.685580324076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45985.685580324076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45985.685580324076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45985.685580324076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45985.685580324076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45985.685580324076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45985.685580324076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45985.685580324076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45985.685580324076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45985.685580324076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45985.685580324076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45985.685580324076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45985.685580324076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45985.685580324076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45985.685580324076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45985.685580324076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45985.685580324076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45985.685580324076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45985.685580324076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45985.685580324076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45985.685580324076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45985.685580324076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45985.685580324076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45985.685580324076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45985.685580324076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45985.685580324076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45985.685580324076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45985.685580324076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45985.685580324076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45985.685580324076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45985.685580324076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45985.685580324076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45985.685580324076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45985.685580324076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45985.685580324076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45985.685580324076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45985.685580324076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45985.685580324076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45985.685580324076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45985.685580324076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45985.685580324076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45985.685580324076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45985.685580324076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45985.685580324076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45985.685580324076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45985.685580324076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45985.685580324076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45985.685580324076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45985.685580324076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45985.685580324076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45985.685580324076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45985.685580324076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45985.685580324076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45985.685580324076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45985.685580324076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45985.685580324076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45985.685580324076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45985.685580324076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45985.685580324076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45985.685580324076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45985.685580324076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45985.685580324076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45985.685580324076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45985.685580324076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45985.685580324076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45985.685580324076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45985.685580324076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45985.685580324076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45985.685580324076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45985.685580324076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45985.685580324076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45985.685580324076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45985.685580324076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45985.685580324076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45985.685580324076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45985.685580324076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45985.685580324076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45985.685580324076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45985.685580324076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45985.685580324076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45985.685580324076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45985.685580324076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45985.685580324076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45985.685580324076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45985.685580324076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45985.685580324076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45985.685580324076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45985.685580324076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45985.685580324076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45985.685580324076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45985.685580324076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45985.685580324076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45985.685580324076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45985.685580324076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45985.685580324076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45985.685580324076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45985.685580324076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45985.685580324076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45985.685580324076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45985.685580324076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45985.685580324076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45985.685580324076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45985.685580324076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45985.685580324076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45985.685580324076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45985.685580324076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45985.685580324076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45985.685580324076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45985.685580324076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45985.685580324076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45985.685580324076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45985.685580324076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45985.685580324076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45985.685580324076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45985.685580324076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45985.685580324076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45985.685580324076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45985.685580324076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45985.685580324076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45985.685580324076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45985.685580324076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45985.685580324076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45985.685580324076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45985.685580324076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45985.685580324076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45985.685580324076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45985.685580324076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45985.685580324076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45985.685580324076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45985.685580324076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45985.685580324076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45985.685580324076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45985.685580324076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45985.685580324076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45985.685580324076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45985.685580324076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45985.685580324076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45985.685580324076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45985.685580324076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45985.685580324076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45985.685580324076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45985.685580324076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45985.685580324076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45985.685580324076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45985.685580324076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45985.685580324076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45985.685580324076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45985.685580324076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45985.685580324076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45985.685580324076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45985.685580324076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45985.685580324076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45985.685580324076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45985.685580324076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45985.685580324076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45985.685580324076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45985.685580324076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45985.685580324076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45985.685580324076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45985.685580324076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45985.685580324076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45985.685580324076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45985.685580324076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45985.685580324076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45985.685580324076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45985.685580324076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45985.685580324076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45985.685580324076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45985.685580324076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45985.685580324076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45985.685580324076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45985.685580324076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45985.685580324076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45985.685580324076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45985.685580324076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45985.685580324076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45985.685580324076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45985.685580324076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45985.685580324076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45985.685580324076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45985.685580324076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45985.685580324076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45985.685580324076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45985.685580324076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45985.685580324076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45985.685580324076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45985.685580324076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45985.685580324076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45985.685580324076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45985.685580324076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45985.685580324076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45985.685580324076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45985.685580324076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45985.685580324076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45985.685580324076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45985.685580324076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45985.685580324076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45985.685580324076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45985.685580324076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45985.685580324076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45985.685580324076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45985.685580324076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45985.685580324076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45985.685580324076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45985.685580324076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45985.685580324076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45985.685580324076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45985.685580324076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45985.685580324076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45985.685580324076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45985.685580324076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45985.685580324076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45985.685580324076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45985.685580324076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45985.685580324076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45985.685580324076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45985.685580324076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45985.685580324076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45985.685580324076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45985.685580324076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45985.685580324076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45985.685580324076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45985.685580324076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45985.685580324076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45985.685580324076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45985.685580324076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45985.685580324076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45985.685580324076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45985.685580324076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45985.685580324076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45985.685580324076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45985.685580324076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45985.685580324076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45985.685580324076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45985.685580324076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45985.685580324076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45985.685580324076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45985.685580324076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45985.685580324076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45985.685580324076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45985.685580324076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45985.685580324076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45985.685580324076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45985.685580324076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45985.685580324076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45985.685580324076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45985.685580324076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45985.685580324076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45985.685580324076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45985.685580324076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45985.685580324076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45985.685580324076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45985.685580324076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45985.685580324076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45985.685580324076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45985.685580324076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45985.685580324076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45985.685580324076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45985.685580324076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45985.685580324076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45985.685580324076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45985.685580324076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45985.685580324076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45985.685580324076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45985.685580324076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45985.685580324076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45985.685580324076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45985.685580324076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45985.685580324076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45985.685580324076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45985.685580324076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45985.685580324076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45985.685580324076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45985.685580324076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45985.685580324076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45985.685580324076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45985.685580324076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45985.685580324076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45985.685580324076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45985.685580324076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45985.685580324076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45985.685580324076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45985.685580324076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45985.685580324076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45985.685580324076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45985.685580324076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45985.685580324076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45985.685580324076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45985.685580324076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45985.685580324076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45985.685580324076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45985.685580324076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45985.685580324076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45985.685580324076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45985.685580324076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45985.685580324076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45985.685580324076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45985.685580324076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45985.685580324076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45985.685580324076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45985.685580324076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45985.685580324076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45985.685580324076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45985.685580324076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45985.685580324076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45985.685580324076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45985.685580324076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45985.685580324076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45985.685580324076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45985.685580324076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45985.685580324076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45985.685580324076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45985.685580324076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45985.685580324076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45985.685580324076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45985.685580324076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45985.685580324076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45985.685580324076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45985.685580324076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45985.685580324076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45985.685580324076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45985.685580324076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45985.685580324076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45985.685580324076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45985.685580324076</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93.853520486110938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59.496703356482612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37.024469560186844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4.3122817129624309</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38422</v>
      </c>
      <c r="E6" s="109" t="s">
        <v>39100</v>
      </c>
      <c r="F6" s="109"/>
      <c r="G6" s="111">
        <f ca="1">IFERROR(NOW()-F6,"")</f>
        <v>45985.685580324076</v>
      </c>
      <c r="H6" s="122">
        <v>45985.566388888888</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45985.685580324076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45985.685580324076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45985.685580324076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45985.685580324076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45985.685580324076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45985.685580324076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45985.685580324076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45985.685580324076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45985.685580324076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45985.685580324076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45985.685580324076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45985.685580324076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45985.685580324076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45985.685580324076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45985.685580324076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45985.685580324076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45985.685580324076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45985.685580324076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45985.685580324076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45985.685580324076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45985.685580324076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45985.685580324076</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45985.685580324076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45985.685580324076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45985.685580324076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45985.685580324076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45985.685580324076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45985.685580324076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45985.685580324076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45985.685580324076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45985.685580324076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45985.685580324076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45985.685580324076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45985.685580324076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45985.685580324076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45985.685580324076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45985.685580324076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45985.685580324076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45985.685580324076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45985.685580324076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45985.685580324076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45985.685580324076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45985.685580324076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45985.685580324076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45985.685580324076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45985.685580324076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45985.685580324076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45985.685580324076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45985.685580324076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45985.685580324076</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45985.685580324076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45985.685580324076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45985.685580324076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45985.685580324076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45985.685580324076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45985.685580324076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45985.685580324076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45985.685580324076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45985.685580324076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45985.685580324076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45985.685580324076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45985.685580324076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45985.685580324076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45985.685580324076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45985.685580324076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45985.685580324076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45985.685580324076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45985.685580324076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45985.685580324076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45985.685580324076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45985.685580324076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45985.685580324076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45985.685580324076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45985.685580324076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45985.685580324076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45985.685580324076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45985.685580324076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45985.685580324076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45985.685580324076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45985.685580324076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45985.685580324076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45985.685580324076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45985.685580324076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45985.685580324076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45985.685580324076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45985.685580324076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45985.685580324076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45985.685580324076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45985.685580324076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45985.685580324076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45985.685580324076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45985.685580324076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45985.685580324076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