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90" documentId="13_ncr:1_{F6CB121F-512D-4AA6-A0C1-0FB36C537598}" xr6:coauthVersionLast="47" xr6:coauthVersionMax="47" xr10:uidLastSave="{9E88600B-72BB-4C17-88AA-EB43D88C0F2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<sst xmlns="http://schemas.openxmlformats.org/spreadsheetml/2006/main" count="180310" uniqueCount="39136">
  <si>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</si>
  <si>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</si>
  <si>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</si>
  <si>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</si>
  <si>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</si>
  <si>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</si>
  <si>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</si>
  <si>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</si>
  <si>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</si>
  <si>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</si>
  <si>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</si>
  <si>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</si>
  <si>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</si>
  <si>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</si>
  <si>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</si>
  <si>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</si>
  <si>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</si>
  <si>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</si>
  <si>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</si>
  <si>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</si>
  <si>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</si>
  <si>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</si>
  <si>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</si>
  <si>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</si>
  <si>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</si>
  <si>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</si>
  <si>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</si>
  <si>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</si>
  <si>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</si>
  <si>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</si>
  <si>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</si>
  <si>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</si>
  <si>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</si>
  <si>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</si>
  <si>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</si>
  <si>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</si>
  <si>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</si>
  <si>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</si>
  <si>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</si>
  <si>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</si>
  <si>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</si>
  <si>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</si>
  <si>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</si>
  <si>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</si>
  <si>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</si>
  <si>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</si>
  <si>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</si>
  <si>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</si>
  <si>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</si>
  <si>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</si>
  <si>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</si>
  <si>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</si>
  <si>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</si>
  <si>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</si>
  <si>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</si>
  <si>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</si>
  <si>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</si>
  <si>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</si>
  <si>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</si>
  <si>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</si>
  <si>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</si>
  <si>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</si>
  <si>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</si>
  <si>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</si>
  <si>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</si>
  <si>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</si>
  <si>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</si>
  <si>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</si>
  <si>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</si>
  <si>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</si>
  <si>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</si>
  <si>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</si>
  <si>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</si>
  <si>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</si>
  <si>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</si>
  <si>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</si>
  <si>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</si>
  <si>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</si>
  <si>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</si>
  <si>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</si>
  <si>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</si>
  <si>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</si>
  <si>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</si>
  <si>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</si>
  <si>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</si>
  <si>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</si>
  <si>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</si>
  <si>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</si>
  <si>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</si>
  <si>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</si>
  <si>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</si>
  <si>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</si>
  <si>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</si>
  <si>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</si>
  <si>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</si>
  <si>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</si>
  <si>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</si>
  <si>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</si>
  <si>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</si>
  <si>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</si>
  <si>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</si>
  <si>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</si>
  <si>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</si>
  <si>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</si>
  <si>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</si>
  <si>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</si>
  <si>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</si>
  <si>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</si>
  <si>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</si>
  <si>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</si>
  <si>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</si>
  <si>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</si>
  <si>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</si>
  <si>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</si>
  <si>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</si>
  <si>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</si>
  <si>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</si>
  <si>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</si>
  <si>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</si>
  <si>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</si>
  <si>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</si>
  <si>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</si>
  <si>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</si>
  <si>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</si>
  <si>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</si>
  <si>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</si>
  <si>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</si>
  <si>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</si>
  <si>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</si>
  <si>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</si>
  <si>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</si>
  <si>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</si>
  <si>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</si>
  <si>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</si>
  <si>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</si>
  <si>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</si>
  <si>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</si>
  <si>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</si>
  <si>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</si>
  <si>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</si>
  <si>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</si>
  <si>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</si>
  <si>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</si>
  <si>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</si>
  <si>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</si>
  <si>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</si>
  <si>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</si>
  <si>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</si>
  <si>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</si>
  <si>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</si>
  <si>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</si>
  <si>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</si>
  <si>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</si>
  <si>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</si>
  <si>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</si>
  <si>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</si>
  <si>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</si>
  <si>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</si>
  <si>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</si>
  <si>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</si>
  <si>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</si>
  <si>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</si>
  <si>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</si>
  <si>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</si>
  <si>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</si>
  <si>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</si>
  <si>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</si>
  <si>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</si>
  <si>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</si>
  <si>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</si>
  <si>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</si>
  <si>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</si>
  <si>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</si>
  <si>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</si>
  <si>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</si>
  <si>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</si>
  <si>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</si>
  <si>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</si>
  <si>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</si>
  <si>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</si>
  <si>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</si>
  <si>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</si>
  <si>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</si>
  <si>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</si>
  <si>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</si>
  <si>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</si>
  <si>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</si>
  <si>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</si>
  <si>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</si>
  <si>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</si>
  <si>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</si>
  <si>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</si>
  <si>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</si>
  <si>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</si>
  <si>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</si>
  <si>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</si>
  <si>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</si>
  <si>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</si>
  <si>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</si>
  <si>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</si>
  <si>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</si>
  <si>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</si>
  <si>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</si>
  <si>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</si>
  <si>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</si>
  <si>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</si>
  <si>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</si>
  <si>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</si>
  <si>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</si>
  <si>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</si>
  <si>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</si>
  <si>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</si>
  <si>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</si>
  <si>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</si>
  <si>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</si>
  <si>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</si>
  <si>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</si>
  <si>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</si>
  <si>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</si>
  <si>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</si>
  <si>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</si>
  <si>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</si>
  <si>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</si>
  <si>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</si>
  <si>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</si>
  <si>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</si>
  <si>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</si>
  <si>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</si>
  <si>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</si>
  <si>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</si>
  <si>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</si>
  <si>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</si>
  <si>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</si>
  <si>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</si>
  <si>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</si>
  <si>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</si>
  <si>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</si>
  <si>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</si>
  <si>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</si>
  <si>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</si>
  <si>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</si>
  <si>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</si>
  <si>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</si>
  <si>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</si>
  <si>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</si>
  <si>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</si>
  <si>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</si>
  <si>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</si>
  <si>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</si>
  <si>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</si>
  <si>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</si>
  <si>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</si>
  <si>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</si>
  <si>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</si>
  <si>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</si>
  <si>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</si>
  <si>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</si>
  <si>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</si>
  <si>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</si>
  <si>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</si>
  <si>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</si>
  <si>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</si>
  <si>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</si>
  <si>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</si>
  <si>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</si>
  <si>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</si>
  <si>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</si>
  <si>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</si>
  <si>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</si>
  <si>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</si>
  <si>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</si>
  <si>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</si>
  <si>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</si>
  <si>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</si>
  <si>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</si>
  <si>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</si>
  <si>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</si>
  <si>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</si>
  <si>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</si>
  <si>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</si>
  <si>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</si>
  <si>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</si>
  <si>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</si>
  <si>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</si>
  <si>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</si>
  <si>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</si>
  <si>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</si>
  <si>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</si>
  <si>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</si>
  <si>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</si>
  <si>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</si>
  <si>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</si>
  <si>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</si>
  <si>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</si>
  <si>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</si>
  <si>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</si>
  <si>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</si>
  <si>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</si>
  <si>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</si>
  <si>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</si>
  <si>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</si>
  <si>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</si>
  <si>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</si>
  <si>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</si>
  <si>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</si>
  <si>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</si>
  <si>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</si>
  <si>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</si>
  <si>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</si>
  <si>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</si>
  <si>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</si>
  <si>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</si>
  <si>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</si>
  <si>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</si>
  <si>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</si>
  <si>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</si>
  <si>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</si>
  <si>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</si>
  <si>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</si>
  <si>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</si>
  <si>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</si>
  <si>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</si>
  <si>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</si>
  <si>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</si>
  <si>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</si>
  <si>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</si>
  <si>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</si>
  <si>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</si>
  <si>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</si>
  <si>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</si>
  <si>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</si>
  <si>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</si>
  <si>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</si>
  <si>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</si>
  <si>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</si>
  <si>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</si>
  <si>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</si>
  <si>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</si>
  <si>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</si>
  <si>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</si>
  <si>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</si>
  <si>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</si>
  <si>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</si>
  <si>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</si>
  <si>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</si>
  <si>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</si>
  <si>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</si>
  <si>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</si>
  <si>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</si>
  <si>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</si>
  <si>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</si>
  <si>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</si>
  <si>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</si>
  <si>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</si>
  <si>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</si>
  <si>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</si>
  <si>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</si>
  <si>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</si>
  <si>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</si>
  <si>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</si>
  <si>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</si>
  <si>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</si>
  <si>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</si>
  <si>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</si>
  <si>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</si>
  <si>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</si>
  <si>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</si>
  <si>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</si>
  <si>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</si>
  <si>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</si>
  <si>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</si>
  <si>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</si>
  <si>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</si>
  <si>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</si>
  <si>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</si>
  <si>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</si>
  <si>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</si>
  <si>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</si>
  <si>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</si>
  <si>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</si>
  <si>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</si>
  <si>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</si>
  <si>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</si>
  <si>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</si>
  <si>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</si>
  <si>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</si>
  <si>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</si>
  <si>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</si>
  <si>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</si>
  <si>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</si>
  <si>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</si>
  <si>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</si>
  <si>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</si>
  <si>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</si>
  <si>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</si>
  <si>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</si>
  <si>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</si>
  <si>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</si>
  <si>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</si>
  <si>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</si>
  <si>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</si>
  <si>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</si>
  <si>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</si>
  <si>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</si>
  <si>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</si>
  <si>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</si>
  <si>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</si>
  <si>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</si>
  <si>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</si>
  <si>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</si>
  <si>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</si>
  <si>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</si>
  <si>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</si>
  <si>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</si>
  <si>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</si>
  <si>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</si>
  <si>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</si>
  <si>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</si>
  <si>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</si>
  <si>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</si>
  <si>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</si>
  <si>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</si>
  <si>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</si>
  <si>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</si>
  <si>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</si>
  <si>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</si>
  <si>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</si>
  <si>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</si>
  <si>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</si>
  <si>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</si>
  <si>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</si>
  <si>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</si>
  <si>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</si>
  <si>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</si>
  <si>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</si>
  <si>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</si>
  <si>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</si>
  <si>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</si>
  <si>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</si>
  <si>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</si>
  <si>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</si>
  <si>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</si>
  <si>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</si>
  <si>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</si>
  <si>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</si>
  <si>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</si>
  <si>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</si>
  <si>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</si>
  <si>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</si>
  <si>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</si>
  <si>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</si>
  <si>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</si>
  <si>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</si>
  <si>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</si>
  <si>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</si>
  <si>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</si>
  <si>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</si>
  <si>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</si>
  <si>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</si>
  <si>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</si>
  <si>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</si>
  <si>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</si>
  <si>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</si>
  <si>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</si>
  <si>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</si>
  <si>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</si>
  <si>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</si>
  <si>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</si>
  <si>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</si>
  <si>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</si>
  <si>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</si>
  <si>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</si>
  <si>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</si>
  <si>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</si>
  <si>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</si>
  <si>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</si>
  <si>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</si>
  <si>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</si>
  <si>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</si>
  <si>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</si>
  <si>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</si>
  <si>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</si>
  <si>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</si>
  <si>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</si>
  <si>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</si>
  <si>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</si>
  <si>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</si>
  <si>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</si>
  <si>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</si>
  <si>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</si>
  <si>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</si>
  <si>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</si>
  <si>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</si>
  <si>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</si>
  <si>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</si>
  <si>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</si>
  <si>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</si>
  <si>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</si>
  <si>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</si>
  <si>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</si>
  <si>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</si>
  <si>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</si>
  <si>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</si>
  <si>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</si>
  <si>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</si>
  <si>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</si>
  <si>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</si>
  <si>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</si>
  <si>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</si>
  <si>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</si>
  <si>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</si>
  <si>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</si>
  <si>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</si>
  <si>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</si>
  <si>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</si>
  <si>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</si>
  <si>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</si>
  <si>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</si>
  <si>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</si>
  <si>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</si>
  <si>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</si>
  <si>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</si>
  <si>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</si>
  <si>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</si>
  <si>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</si>
  <si>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</si>
  <si>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</si>
  <si>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</si>
  <si>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</si>
  <si>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</si>
  <si>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</si>
  <si>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</si>
  <si>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</si>
  <si>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</si>
  <si>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</si>
  <si>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</si>
  <si>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</si>
  <si>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</si>
  <si>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</si>
  <si>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</si>
  <si>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</si>
  <si>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</si>
  <si>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</si>
  <si>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</si>
  <si>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</si>
  <si>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</si>
  <si>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</si>
  <si>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</si>
  <si>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</si>
  <si>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</si>
  <si>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</si>
  <si>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</si>
  <si>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</si>
  <si>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</si>
  <si>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</si>
  <si>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</si>
  <si>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</si>
  <si>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</si>
  <si>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</si>
  <si>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</si>
  <si>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</si>
  <si>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</si>
  <si>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</si>
  <si>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</si>
  <si>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</si>
  <si>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</si>
  <si>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</si>
  <si>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</si>
  <si>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</si>
  <si>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</si>
  <si>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</si>
  <si>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</si>
  <si>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</si>
  <si>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</si>
  <si>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</si>
  <si>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</si>
  <si>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</si>
  <si>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</si>
  <si>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</si>
  <si>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</si>
  <si>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</si>
  <si>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</si>
  <si>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</si>
  <si>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</si>
  <si>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</si>
  <si>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</si>
  <si>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</si>
  <si>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</si>
  <si>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</si>
  <si>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</si>
  <si>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</si>
  <si>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</si>
  <si>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</si>
  <si>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</si>
  <si>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</si>
  <si>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</si>
  <si>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</si>
  <si>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</si>
  <si>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</si>
  <si>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</si>
  <si>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</si>
  <si>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</si>
  <si>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</si>
  <si>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</si>
  <si>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</si>
  <si>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</si>
  <si>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</si>
  <si>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</si>
  <si>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</si>
  <si>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</si>
  <si>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</si>
  <si>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</si>
  <si>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</si>
  <si>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</si>
  <si>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</si>
  <si>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</si>
  <si>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</si>
  <si>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</si>
  <si>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</si>
  <si>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</si>
  <si>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</si>
  <si>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</si>
  <si>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</si>
  <si>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</si>
  <si>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</si>
  <si>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</si>
  <si>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</si>
  <si>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</si>
  <si>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</si>
  <si>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</si>
  <si>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</si>
  <si>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</si>
  <si>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</si>
  <si>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</si>
  <si>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</si>
  <si>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</si>
  <si>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</si>
  <si>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</si>
  <si>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</si>
  <si>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</si>
  <si>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</si>
  <si>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</si>
  <si>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</si>
  <si>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</si>
  <si>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</si>
  <si>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</si>
  <si>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</si>
  <si>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</si>
  <si>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</si>
  <si>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</si>
  <si>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</si>
  <si>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</si>
  <si>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</si>
  <si>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</si>
  <si>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</si>
  <si>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</si>
  <si>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</si>
  <si>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</si>
  <si>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</si>
  <si>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</si>
  <si>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</si>
  <si>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</si>
  <si>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</si>
  <si>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</si>
  <si>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</si>
  <si>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</si>
  <si>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</si>
  <si>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</si>
  <si>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</si>
  <si>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</si>
  <si>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</si>
  <si>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</si>
  <si>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</si>
  <si>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</si>
  <si>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</si>
  <si>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</si>
  <si>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</si>
  <si>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</si>
  <si>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</si>
  <si>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</si>
  <si>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</si>
  <si>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</si>
  <si>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</si>
  <si>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</si>
  <si>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</si>
  <si>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</si>
  <si>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</si>
  <si>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</si>
  <si>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</si>
  <si>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</si>
  <si>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</si>
  <si>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</si>
  <si>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</si>
  <si>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</si>
  <si>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</si>
  <si>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</si>
  <si>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</si>
  <si>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</si>
  <si>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</si>
  <si>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</si>
  <si>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</si>
  <si>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</si>
  <si>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</si>
  <si>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</si>
  <si>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</si>
  <si>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</si>
  <si>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</si>
  <si>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</si>
  <si>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</si>
  <si>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</si>
  <si>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</si>
  <si>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</si>
  <si>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</si>
  <si>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</si>
  <si>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</si>
  <si>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</si>
  <si>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</si>
  <si>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</si>
  <si>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</si>
  <si>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</si>
  <si>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</si>
  <si>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</si>
  <si>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</si>
  <si>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</si>
  <si>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</si>
  <si>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</si>
  <si>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</si>
  <si>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</si>
  <si>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</si>
  <si>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</si>
  <si>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</si>
  <si>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</si>
  <si>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</si>
  <si>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</si>
  <si>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</si>
  <si>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</si>
  <si>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</si>
  <si>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</si>
  <si>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</si>
  <si>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</si>
  <si>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</si>
  <si>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</si>
  <si>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</si>
  <si>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</si>
  <si>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</si>
  <si>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</si>
  <si>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</si>
  <si>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</si>
  <si>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</si>
  <si>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</si>
  <si>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</si>
  <si>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</si>
  <si>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</si>
  <si>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</si>
  <si>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</si>
  <si>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</si>
  <si>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</si>
  <si>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</si>
  <si>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</si>
  <si>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</si>
  <si>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</si>
  <si>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</si>
  <si>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</si>
  <si>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</si>
  <si>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</si>
  <si>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</si>
  <si>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</si>
  <si>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</si>
  <si>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</si>
  <si>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</si>
  <si>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</si>
  <si>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</si>
  <si>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</si>
  <si>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</si>
  <si>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</si>
  <si>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</si>
  <si>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</si>
  <si>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</si>
  <si>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</si>
  <si>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</si>
  <si>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</si>
  <si>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</si>
  <si>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</si>
  <si>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</si>
  <si>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</si>
  <si>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</si>
  <si>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</si>
  <si>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</si>
  <si>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</si>
  <si>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</si>
  <si>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</si>
  <si>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</si>
  <si>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</si>
  <si>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</si>
  <si>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</si>
  <si>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</si>
  <si>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</si>
  <si>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</si>
  <si>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</si>
  <si>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</si>
  <si>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</si>
  <si>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</si>
  <si>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</si>
  <si>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</si>
  <si>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</si>
  <si>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</si>
  <si>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</si>
  <si>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</si>
  <si>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</si>
  <si>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</si>
  <si>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</si>
  <si>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</si>
  <si>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</si>
  <si>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</si>
  <si>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</si>
  <si>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</si>
  <si>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</si>
  <si>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</si>
  <si>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</si>
  <si>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</si>
  <si>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</si>
  <si>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</si>
  <si>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</si>
  <si>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</si>
  <si>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</si>
  <si>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</si>
  <si>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</si>
  <si>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</si>
  <si>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</si>
  <si>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</si>
  <si>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</si>
  <si>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</si>
  <si>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</si>
  <si>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</si>
  <si>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</si>
  <si>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</si>
  <si>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</si>
  <si>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</si>
  <si>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</si>
  <si>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</si>
  <si>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</si>
  <si>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</si>
  <si>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</si>
  <si>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</si>
  <si>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</si>
  <si>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</si>
  <si>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</si>
  <si>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</si>
  <si>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</si>
  <si>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</si>
  <si>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</si>
  <si>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</si>
  <si>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</si>
  <si>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</si>
  <si>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</si>
  <si>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</si>
  <si>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</si>
  <si>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</si>
  <si>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</si>
  <si>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</si>
  <si>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</si>
  <si>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</si>
  <si>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</si>
  <si>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</si>
  <si>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</si>
  <si>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</si>
  <si>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</si>
  <si>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</si>
  <si>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</si>
  <si>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</si>
  <si>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</si>
  <si>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</si>
  <si>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</si>
  <si>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</si>
  <si>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</si>
  <si>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</si>
  <si>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</si>
  <si>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</si>
  <si>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</si>
  <si>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</si>
  <si>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</si>
  <si>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</si>
  <si>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</si>
  <si>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</si>
  <si>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</si>
  <si>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</si>
  <si>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</si>
  <si>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</si>
  <si>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</si>
  <si>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</si>
  <si>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</si>
  <si>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</si>
  <si>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</si>
  <si>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</si>
  <si>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</si>
  <si>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</si>
  <si>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</si>
  <si>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</si>
  <si>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</si>
  <si>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</si>
  <si>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</si>
  <si>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</si>
  <si>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</si>
  <si>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</si>
  <si>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</si>
  <si>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</si>
  <si>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</si>
  <si>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</si>
  <si>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</si>
  <si>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</si>
  <si>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</si>
  <si>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</si>
  <si>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</si>
  <si>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</si>
  <si>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</si>
  <si>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</si>
  <si>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</si>
  <si>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</si>
  <si>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</si>
  <si>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</si>
  <si>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</si>
  <si>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</si>
  <si>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</si>
  <si>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</si>
  <si>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</si>
  <si>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</si>
  <si>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</si>
  <si>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</si>
  <si>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</si>
  <si>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</si>
  <si>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</si>
  <si>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</si>
  <si>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</si>
  <si>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</si>
  <si>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</si>
  <si>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</si>
  <si>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</si>
  <si>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</si>
  <si>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</si>
  <si>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</si>
  <si>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</si>
  <si>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</si>
  <si>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</si>
  <si>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</si>
  <si>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</si>
  <si>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</si>
  <si>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</si>
  <si>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</si>
  <si>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</si>
  <si>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</si>
  <si>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</si>
  <si>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</si>
  <si>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</si>
  <si>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</si>
  <si>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</si>
  <si>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</si>
  <si>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</si>
  <si>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</si>
  <si>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</si>
  <si>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</si>
  <si>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</si>
  <si>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</si>
  <si>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</si>
  <si>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</si>
  <si>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</si>
  <si>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</si>
  <si>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</si>
  <si>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</si>
  <si>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</si>
  <si>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</si>
  <si>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</si>
  <si>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</si>
  <si>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</si>
  <si>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</si>
  <si>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</si>
  <si>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</si>
  <si>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</si>
  <si>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</si>
  <si>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</si>
  <si>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</si>
  <si>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</si>
  <si>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</si>
  <si>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</si>
  <si>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</si>
  <si>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</si>
  <si>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</si>
  <si>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</si>
  <si>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</si>
  <si>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</si>
  <si>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</si>
  <si>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</si>
  <si>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</si>
  <si>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</si>
  <si>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</si>
  <si>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</si>
  <si>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</si>
  <si>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</si>
  <si>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</si>
  <si>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</si>
  <si>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</si>
  <si>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</si>
  <si>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</si>
  <si>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</si>
  <si>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</si>
  <si>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</si>
  <si>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</si>
  <si>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</si>
  <si>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</si>
  <si>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</si>
  <si>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</si>
  <si>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</si>
  <si>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</si>
  <si>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</si>
  <si>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</si>
  <si>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</si>
  <si>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</si>
  <si>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</si>
  <si>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</si>
  <si>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</si>
  <si>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</si>
  <si>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</si>
  <si>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</si>
  <si>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</si>
  <si>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</si>
  <si>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</si>
  <si>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</si>
  <si>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</si>
  <si>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</si>
  <si>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</si>
  <si>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</si>
  <si>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</si>
  <si>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</si>
  <si>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</si>
  <si>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</si>
  <si>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</si>
  <si>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</si>
  <si>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</si>
  <si>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</si>
  <si>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</si>
  <si>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</si>
  <si>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</si>
  <si>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</si>
  <si>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</si>
  <si>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</si>
  <si>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</si>
  <si>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</si>
  <si>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</si>
  <si>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</si>
  <si>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</si>
  <si>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</si>
  <si>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</si>
  <si>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</si>
  <si>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</si>
  <si>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</si>
  <si>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</si>
  <si>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</si>
  <si>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</si>
  <si>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</si>
  <si>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</si>
  <si>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</si>
  <si>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</si>
  <si>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</si>
  <si>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</si>
  <si>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</si>
  <si>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</si>
  <si>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</si>
  <si>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</si>
  <si>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</si>
  <si>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</si>
  <si>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</si>
  <si>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</si>
  <si>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</si>
  <si>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</si>
  <si>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</si>
  <si>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</si>
  <si>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</si>
  <si>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</si>
  <si>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</si>
  <si>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</si>
  <si>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</si>
  <si>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</si>
  <si>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</si>
  <si>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</si>
  <si>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</si>
  <si>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</si>
  <si>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</si>
  <si>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</si>
  <si>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</si>
  <si>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</si>
  <si>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</si>
  <si>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</si>
  <si>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</si>
  <si>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</si>
  <si>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</si>
  <si>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</si>
  <si>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</si>
  <si>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</si>
  <si>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</si>
  <si>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</si>
  <si>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</si>
  <si>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</si>
  <si>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</si>
  <si>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</si>
  <si>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</si>
  <si>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</si>
  <si>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</si>
  <si>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</si>
  <si>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</si>
  <si>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</si>
  <si>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</si>
  <si>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</si>
  <si>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</si>
  <si>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</si>
  <si>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</si>
  <si>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</si>
  <si>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</si>
  <si>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</si>
  <si>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</si>
  <si>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</si>
  <si>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</si>
  <si>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</si>
  <si>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</si>
  <si>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</si>
  <si>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</si>
  <si>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</si>
  <si>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</si>
  <si>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</si>
  <si>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</si>
  <si>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</si>
  <si>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</si>
  <si>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</si>
  <si>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</si>
  <si>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</si>
  <si>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</si>
  <si>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</si>
  <si>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</si>
  <si>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</si>
  <si>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</si>
  <si>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</si>
  <si>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</si>
  <si>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</si>
  <si>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</si>
  <si>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</si>
  <si>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</si>
  <si>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</si>
  <si>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</si>
  <si>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</si>
  <si>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</si>
  <si>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</si>
  <si>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</si>
  <si>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</si>
  <si>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</si>
  <si>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</si>
  <si>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</si>
  <si>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</si>
  <si>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</si>
  <si>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</si>
  <si>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</si>
  <si>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</si>
  <si>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</si>
  <si>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</si>
  <si>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</si>
  <si>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</si>
  <si>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</si>
  <si>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</si>
  <si>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</si>
  <si>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</si>
  <si>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</si>
  <si>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</si>
  <si>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</si>
  <si>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</si>
  <si>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</si>
  <si>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</si>
  <si>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</si>
  <si>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</si>
  <si>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</si>
  <si>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</si>
  <si>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</si>
  <si>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</si>
  <si>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</si>
  <si>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</si>
  <si>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</si>
  <si>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</si>
  <si>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</si>
  <si>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</si>
  <si>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</si>
  <si>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</si>
  <si>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</si>
  <si>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</si>
  <si>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</si>
  <si>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</si>
  <si>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</si>
  <si>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</si>
  <si>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</si>
  <si>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</si>
  <si>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</si>
  <si>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</si>
  <si>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</si>
  <si>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</si>
  <si>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</si>
  <si>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</si>
  <si>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</si>
  <si>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</si>
  <si>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</si>
  <si>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</si>
  <si>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</si>
  <si>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</si>
  <si>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</si>
  <si>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</si>
  <si>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</si>
  <si>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</si>
  <si>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</si>
  <si>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</si>
  <si>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</si>
  <si>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</si>
  <si>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</si>
  <si>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</si>
  <si>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</si>
  <si>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</si>
  <si>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</si>
  <si>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</si>
  <si>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</si>
  <si>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</si>
  <si>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</si>
  <si>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</si>
  <si>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</si>
  <si>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</si>
  <si>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</si>
  <si>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</si>
  <si>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</si>
  <si>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</si>
  <si>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</si>
  <si>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</si>
  <si>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</si>
  <si>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</si>
  <si>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</si>
  <si>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</si>
  <si>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</si>
  <si>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</si>
  <si>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</si>
  <si>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</si>
  <si>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</si>
  <si>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</si>
  <si>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</si>
  <si>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</si>
  <si>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</si>
  <si>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</si>
  <si>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</si>
  <si>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</si>
  <si>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</si>
  <si>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</si>
  <si>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</si>
  <si>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</si>
  <si>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</si>
  <si>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</si>
  <si>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</si>
  <si>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</si>
  <si>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</si>
  <si>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</si>
  <si>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</si>
  <si>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</si>
  <si>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</si>
  <si>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</si>
  <si>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</si>
  <si>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</si>
  <si>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</si>
  <si>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</si>
  <si>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</si>
  <si>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</si>
  <si>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</si>
  <si>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</si>
  <si>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</si>
  <si>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</si>
  <si>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</si>
  <si>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</si>
  <si>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</si>
  <si>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</si>
  <si>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</si>
  <si>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</si>
  <si>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</si>
  <si>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</si>
  <si>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</si>
  <si>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</si>
  <si>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</si>
  <si>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</si>
  <si>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</si>
  <si>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</si>
  <si>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</si>
  <si>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</si>
  <si>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</si>
  <si>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</si>
  <si>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</si>
  <si>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</si>
  <si>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</si>
  <si>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</si>
  <si>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</si>
  <si>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</si>
  <si>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</si>
  <si>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</si>
  <si>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</si>
  <si>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</si>
  <si>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</si>
  <si>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</si>
  <si>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</si>
  <si>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</si>
  <si>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</si>
  <si>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</si>
  <si>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</si>
  <si>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</si>
  <si>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</si>
  <si>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</si>
  <si>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</si>
  <si>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</si>
  <si>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</si>
  <si>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</si>
  <si>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</si>
  <si>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</si>
  <si>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</si>
  <si>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</si>
  <si>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</si>
  <si>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</si>
  <si>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</si>
  <si>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</si>
  <si>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</si>
  <si>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</si>
  <si>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</si>
  <si>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</si>
  <si>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</si>
  <si>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</si>
  <si>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</si>
  <si>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</si>
  <si>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</si>
  <si>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</si>
  <si>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</si>
  <si>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</si>
  <si>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</si>
  <si>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</si>
  <si>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</si>
  <si>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</si>
  <si>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</si>
  <si>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</si>
  <si>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</si>
  <si>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</si>
  <si>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</si>
  <si>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</si>
  <si>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</si>
  <si>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</si>
  <si>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</si>
  <si>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</si>
  <si>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</si>
  <si>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</si>
  <si>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</si>
  <si>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</si>
  <si>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</si>
  <si>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</si>
  <si>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</si>
  <si>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</si>
  <si>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</si>
  <si>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</si>
  <si>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</si>
  <si>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</si>
  <si>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</si>
  <si>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</si>
  <si>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</si>
  <si>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</si>
  <si>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</si>
  <si>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</si>
  <si>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</si>
  <si>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</si>
  <si>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</si>
  <si>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</si>
  <si>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</si>
  <si>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</si>
  <si>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</si>
  <si>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</si>
  <si>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</si>
  <si>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</si>
  <si>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</si>
  <si>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</si>
  <si>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</si>
  <si>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</si>
  <si>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</si>
  <si>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</si>
  <si>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</si>
  <si>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</si>
  <si>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</si>
  <si>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</si>
  <si>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</si>
  <si>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</si>
  <si>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</si>
  <si>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</si>
  <si>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</si>
  <si>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</si>
  <si>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</si>
  <si>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</si>
  <si>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</si>
  <si>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</si>
  <si>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</si>
  <si>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</si>
  <si>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</si>
  <si>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</si>
  <si>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</si>
  <si>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</si>
  <si>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</si>
  <si>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</si>
  <si>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</si>
  <si>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</si>
  <si>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</si>
  <si>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</si>
  <si>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</si>
  <si>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</si>
  <si>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</si>
  <si>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</si>
  <si>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</si>
  <si>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</si>
  <si>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</si>
  <si>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</si>
  <si>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</si>
  <si>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</si>
  <si>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</si>
  <si>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</si>
  <si>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</si>
  <si>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</si>
  <si>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</si>
  <si>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</si>
  <si>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</si>
  <si>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</si>
  <si>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</si>
  <si>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</si>
  <si>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</si>
  <si>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</si>
  <si>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</si>
  <si>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</si>
  <si>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</si>
  <si>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</si>
  <si>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</si>
  <si>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</si>
  <si>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</si>
  <si>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</si>
  <si>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</si>
  <si>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</si>
  <si>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</si>
  <si>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</si>
  <si>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</si>
  <si>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</si>
  <si>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</si>
  <si>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</si>
  <si>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</si>
  <si>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</si>
  <si>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</si>
  <si>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</si>
  <si>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</si>
  <si>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</si>
  <si>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</si>
  <si>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</si>
  <si>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</si>
  <si>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</si>
  <si>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</si>
  <si>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</si>
  <si>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</si>
  <si>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</si>
  <si>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</si>
  <si>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</si>
  <si>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</si>
  <si>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</si>
  <si>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</si>
  <si>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</si>
  <si>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</si>
  <si>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</si>
  <si>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</si>
  <si>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</si>
  <si>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</si>
  <si>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</si>
  <si>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</si>
  <si>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</si>
  <si>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</si>
  <si>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</si>
  <si>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</si>
  <si>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</si>
  <si>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</si>
  <si>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</si>
  <si>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</si>
  <si>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</si>
  <si>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</si>
  <si>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</si>
  <si>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</si>
  <si>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</si>
  <si>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</si>
  <si>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</si>
  <si>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</si>
  <si>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</si>
  <si>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</si>
  <si>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</si>
  <si>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</si>
  <si>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</si>
  <si>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</si>
  <si>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</si>
  <si>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</si>
  <si>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</si>
  <si>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</si>
  <si>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</si>
  <si>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</si>
  <si>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</si>
  <si>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</si>
  <si>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</si>
  <si>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</si>
  <si>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</si>
  <si>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</si>
  <si>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</si>
  <si>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</si>
  <si>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</si>
  <si>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</si>
  <si>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</si>
  <si>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</si>
  <si>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</si>
  <si>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</si>
  <si>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</si>
  <si>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</si>
  <si>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</si>
  <si>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</si>
  <si>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</si>
  <si>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</si>
  <si>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</si>
  <si>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</si>
  <si>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</si>
  <si>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</si>
  <si>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</si>
  <si>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</si>
  <si>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</si>
  <si>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</si>
  <si>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</si>
  <si>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</si>
  <si>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</si>
  <si>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</si>
  <si>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</si>
  <si>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</si>
  <si>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</si>
  <si>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</si>
  <si>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</si>
  <si>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</si>
  <si>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</si>
  <si>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</si>
  <si>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</si>
  <si>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</si>
  <si>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</si>
  <si>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</si>
  <si>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</si>
  <si>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</si>
  <si>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</si>
  <si>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</si>
  <si>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</si>
  <si>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</si>
  <si>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</si>
  <si>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</si>
  <si>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</si>
  <si>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</si>
  <si>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</si>
  <si>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</si>
  <si>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</si>
  <si>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</si>
  <si>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</si>
  <si>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</si>
  <si>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</si>
  <si>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</si>
  <si>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</si>
  <si>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</si>
  <si>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</si>
  <si>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</si>
  <si>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</si>
  <si>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</si>
  <si>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</si>
  <si>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</si>
  <si>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</si>
  <si>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</si>
  <si>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</si>
  <si>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</si>
  <si>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</si>
  <si>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</si>
  <si>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</si>
  <si>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</si>
  <si>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</si>
  <si>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</si>
  <si>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</si>
  <si>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</si>
  <si>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</si>
  <si>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</si>
  <si>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</si>
  <si>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</si>
  <si>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</si>
  <si>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</si>
  <si>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</si>
  <si>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</si>
  <si>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</si>
  <si>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</si>
  <si>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</si>
  <si>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</si>
  <si>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</si>
  <si>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</si>
  <si>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</si>
  <si>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</si>
  <si>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</si>
  <si>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</si>
  <si>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</si>
  <si>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</si>
  <si>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</si>
  <si>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</si>
  <si>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</si>
  <si>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</si>
  <si>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</si>
  <si>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</si>
  <si>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</si>
  <si>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</si>
  <si>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</si>
  <si>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</si>
  <si>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</si>
  <si>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</si>
  <si>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</si>
  <si>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</si>
  <si>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</si>
  <si>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</si>
  <si>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</si>
  <si>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</si>
  <si>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</si>
  <si>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</si>
  <si>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</si>
  <si>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</si>
  <si>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</si>
  <si>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</si>
  <si>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</si>
  <si>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</si>
  <si>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</si>
  <si>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</si>
  <si>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</si>
  <si>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</si>
  <si>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</si>
  <si>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</si>
  <si>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</si>
  <si>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</si>
  <si>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</si>
  <si>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</si>
  <si>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</si>
  <si>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</si>
  <si>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</si>
  <si>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</si>
  <si>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</si>
  <si>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</si>
  <si>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</si>
  <si>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</si>
  <si>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</si>
  <si>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</si>
  <si>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</si>
  <si>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</si>
  <si>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</si>
  <si>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</si>
  <si>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</si>
  <si>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</si>
  <si>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</si>
  <si>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</si>
  <si>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</si>
  <si>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</si>
  <si>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</si>
  <si>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</si>
  <si>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</si>
  <si>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</si>
  <si>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</si>
  <si>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</si>
  <si>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</si>
  <si>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</si>
  <si>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</si>
  <si>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</si>
  <si>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</si>
  <si>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</si>
  <si>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</si>
  <si>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</si>
  <si>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</si>
  <si>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</si>
  <si>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</si>
  <si>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</si>
  <si>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</si>
  <si>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</si>
  <si>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</si>
  <si>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</si>
  <si>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</si>
  <si>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</si>
  <si>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</si>
  <si>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</si>
  <si>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</si>
  <si>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</si>
  <si>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</si>
  <si>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</si>
  <si>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</si>
  <si>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</si>
  <si>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</si>
  <si>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</si>
  <si>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</si>
  <si>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</si>
  <si>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</si>
  <si>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</si>
  <si>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</si>
  <si>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</si>
  <si>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</si>
  <si>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</si>
  <si>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</si>
  <si>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</si>
  <si>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</si>
  <si>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</si>
  <si>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</si>
  <si>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</si>
  <si>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</si>
  <si>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</si>
  <si>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</si>
  <si>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</si>
  <si>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</si>
  <si>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</si>
  <si>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</si>
  <si>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</si>
  <si>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</si>
  <si>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</si>
  <si>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</si>
  <si>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</si>
  <si>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</si>
  <si>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</si>
  <si>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</si>
  <si>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</si>
  <si>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</si>
  <si>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</si>
  <si>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</si>
  <si>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</si>
  <si>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</si>
  <si>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</si>
  <si>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</si>
  <si>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</si>
  <si>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</si>
  <si>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</si>
  <si>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</si>
  <si>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</si>
  <si>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</si>
  <si>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</si>
  <si>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</si>
  <si>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</si>
  <si>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</si>
  <si>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</si>
  <si>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</si>
  <si>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</si>
  <si>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</si>
  <si>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</si>
  <si>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</si>
  <si>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</si>
  <si>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</si>
  <si>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</si>
  <si>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</si>
  <si>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</si>
  <si>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</si>
  <si>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</si>
  <si>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</si>
  <si>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</si>
  <si>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</si>
  <si>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</si>
  <si>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</si>
  <si>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</si>
  <si>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</si>
  <si>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</si>
  <si>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</si>
  <si>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</si>
  <si>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</si>
  <si>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</si>
  <si>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</si>
  <si>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</si>
  <si>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</si>
  <si>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</si>
  <si>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</si>
  <si>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</si>
  <si>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</si>
  <si>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</si>
  <si>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</si>
  <si>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</si>
  <si>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</si>
  <si>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</si>
  <si>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</si>
  <si>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</si>
  <si>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</si>
  <si>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</si>
  <si>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</si>
  <si>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</si>
  <si>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</si>
  <si>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</si>
  <si>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</si>
  <si>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</si>
  <si>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</si>
  <si>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</si>
  <si>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</si>
  <si>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</si>
  <si>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</si>
  <si>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</si>
  <si>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</si>
  <si>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</si>
  <si>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</si>
  <si>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</si>
  <si>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</si>
  <si>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</si>
  <si>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</si>
  <si>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</si>
  <si>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</si>
  <si>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</si>
  <si>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</si>
  <si>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</si>
  <si>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</si>
  <si>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</si>
  <si>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</si>
  <si>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</si>
  <si>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</si>
  <si>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</si>
  <si>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</si>
  <si>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</si>
  <si>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</si>
  <si>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</si>
  <si>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</si>
  <si>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</si>
  <si>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</si>
  <si>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</si>
  <si>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</si>
  <si>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</si>
  <si>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</si>
  <si>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</si>
  <si>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</si>
  <si>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</si>
  <si>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</si>
  <si>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</si>
  <si>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</si>
  <si>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</si>
  <si>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</si>
  <si>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</si>
  <si>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</si>
  <si>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</si>
  <si>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</si>
  <si>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</si>
  <si>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</si>
  <si>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</si>
  <si>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</si>
  <si>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</si>
  <si>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</si>
  <si>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</si>
  <si>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</si>
  <si>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</si>
  <si>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</si>
  <si>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</si>
  <si>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</si>
  <si>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</si>
  <si>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</si>
  <si>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</si>
  <si>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</si>
  <si>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</si>
  <si>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</si>
  <si>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</si>
  <si>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</si>
  <si>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</si>
  <si>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</si>
  <si>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</si>
  <si>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</si>
  <si>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</si>
  <si>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</si>
  <si>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</si>
  <si>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</si>
  <si>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</si>
  <si>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</si>
  <si>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</si>
  <si>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</si>
  <si>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</si>
  <si>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</si>
  <si>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</si>
  <si>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</si>
  <si>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</si>
  <si>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</si>
  <si>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</si>
  <si>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</si>
  <si>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</si>
  <si>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</si>
  <si>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</si>
  <si>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</si>
  <si>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</si>
  <si>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</si>
  <si>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</si>
  <si>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</si>
  <si>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</si>
  <si>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</si>
  <si>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</si>
  <si>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</si>
  <si>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</si>
  <si>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</si>
  <si>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</si>
  <si>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</si>
  <si>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</si>
  <si>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</si>
  <si>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</si>
  <si>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</si>
  <si>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</si>
  <si>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</si>
  <si>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</si>
  <si>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</si>
  <si>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</si>
  <si>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</si>
  <si>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</si>
  <si>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</si>
  <si>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</si>
  <si>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</si>
  <si>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</si>
  <si>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</si>
  <si>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</si>
  <si>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</si>
  <si>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</si>
  <si>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</si>
  <si>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</si>
  <si>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</si>
  <si>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</si>
  <si>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</si>
  <si>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</si>
  <si>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</si>
  <si>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</si>
  <si>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</si>
  <si>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</si>
  <si>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</si>
  <si>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</si>
  <si>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</si>
  <si>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</si>
  <si>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</si>
  <si>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</si>
  <si>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</si>
  <si>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</si>
  <si>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</si>
  <si>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</si>
  <si>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</si>
  <si>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</si>
  <si>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</si>
  <si>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</si>
  <si>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</si>
  <si>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</si>
  <si>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</si>
  <si>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</si>
  <si>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</si>
  <si>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</si>
  <si>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</si>
  <si>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</si>
  <si>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</si>
  <si>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</si>
  <si>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</si>
  <si>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</si>
  <si>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</si>
  <si>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</si>
  <si>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</si>
  <si>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</si>
  <si>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</si>
  <si>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</si>
  <si>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</si>
  <si>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</si>
  <si>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</si>
  <si>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</si>
  <si>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</si>
  <si>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</si>
  <si>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</si>
  <si>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</si>
  <si>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</si>
  <si>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</si>
  <si>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</si>
  <si>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</si>
  <si>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</si>
  <si>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</si>
  <si>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</si>
  <si>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</si>
  <si>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</si>
  <si>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</si>
  <si>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</si>
  <si>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</si>
  <si>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</si>
  <si>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</si>
  <si>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</si>
  <si>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</si>
  <si>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</si>
  <si>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</si>
  <si>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</si>
  <si>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</si>
  <si>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</si>
  <si>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</si>
  <si>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</si>
  <si>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</si>
  <si>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</si>
  <si>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</si>
  <si>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</si>
  <si>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</si>
  <si>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</si>
  <si>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</si>
  <si>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</si>
  <si>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</si>
  <si>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</si>
  <si>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</si>
  <si>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</si>
  <si>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</si>
  <si>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</si>
  <si>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</si>
  <si>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</si>
  <si>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</si>
  <si>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</si>
  <si>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</si>
  <si>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</si>
  <si>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</si>
  <si>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</si>
  <si>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</si>
  <si>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</si>
  <si>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</si>
  <si>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</si>
  <si>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</si>
  <si>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</si>
  <si>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</si>
  <si>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</si>
  <si>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</si>
  <si>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</si>
  <si>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</si>
  <si>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</si>
  <si>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</si>
  <si>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</si>
  <si>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</si>
  <si>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</si>
  <si>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</si>
  <si>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</si>
  <si>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</si>
  <si>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</si>
  <si>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</si>
  <si>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</si>
  <si>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</si>
  <si>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</si>
  <si>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</si>
  <si>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</si>
  <si>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</si>
  <si>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</si>
  <si>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</si>
  <si>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</si>
  <si>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</si>
  <si>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</si>
  <si>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</si>
  <si>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</si>
  <si>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</si>
  <si>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</si>
  <si>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</si>
  <si>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</si>
  <si>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</si>
  <si>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</si>
  <si>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</si>
  <si>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</si>
  <si>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</si>
  <si>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</si>
  <si>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</si>
  <si>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</si>
  <si>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</si>
  <si>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</si>
  <si>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</si>
  <si>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</si>
  <si>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</si>
  <si>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</si>
  <si>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</si>
  <si>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</si>
  <si>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</si>
  <si>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</si>
  <si>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</si>
  <si>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</si>
  <si>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</si>
  <si>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</si>
  <si>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</si>
  <si>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</si>
  <si>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</si>
  <si>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</si>
  <si>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</si>
  <si>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</si>
  <si>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</si>
  <si>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</si>
  <si>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</si>
  <si>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</si>
  <si>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</si>
  <si>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</si>
  <si>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</si>
  <si>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</si>
  <si>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</si>
  <si>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</si>
  <si>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</si>
  <si>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</si>
  <si>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</si>
  <si>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</si>
  <si>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</si>
  <si>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</si>
  <si>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</si>
  <si>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</si>
  <si>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</si>
  <si>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</si>
  <si>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</si>
  <si>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</si>
  <si>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</si>
  <si>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</si>
  <si>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</si>
  <si>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</si>
  <si>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</si>
  <si>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</si>
  <si>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</si>
  <si>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</si>
  <si>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</si>
  <si>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</si>
  <si>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</si>
  <si>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</si>
  <si>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</si>
  <si>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</si>
  <si>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</si>
  <si>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</si>
  <si>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</si>
  <si>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</si>
  <si>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</si>
  <si>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</si>
  <si>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</si>
  <si>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</si>
  <si>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</si>
  <si>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</si>
  <si>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</si>
  <si>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</si>
  <si>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</si>
  <si>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</si>
  <si>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</si>
  <si>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</si>
  <si>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</si>
  <si>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</si>
  <si>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</si>
  <si>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</si>
  <si>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</si>
  <si>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</si>
  <si>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</si>
  <si>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</si>
  <si>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</si>
  <si>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</si>
  <si>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</si>
  <si>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</si>
  <si>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</si>
  <si>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</si>
  <si>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</si>
  <si>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</si>
  <si>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</si>
  <si>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</si>
  <si>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</si>
  <si>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</si>
  <si>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</si>
  <si>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</si>
  <si>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</si>
  <si>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</si>
  <si>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</si>
  <si>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</si>
  <si>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</si>
  <si>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</si>
  <si>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</si>
  <si>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</si>
  <si>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</si>
  <si>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</si>
  <si>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</si>
  <si>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</si>
  <si>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</si>
  <si>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</si>
  <si>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</si>
  <si>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</si>
  <si>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</si>
  <si>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</si>
  <si>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</si>
  <si>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</si>
  <si>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</si>
  <si>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</si>
  <si>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</si>
  <si>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</si>
  <si>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</si>
  <si>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</si>
  <si>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</si>
  <si>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</si>
  <si>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</si>
  <si>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</si>
  <si>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</si>
  <si>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</si>
  <si>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</si>
  <si>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</si>
  <si>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</si>
  <si>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</si>
  <si>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</si>
  <si>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</si>
  <si>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</si>
  <si>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</si>
  <si>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</si>
  <si>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</si>
  <si>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</si>
  <si>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</si>
  <si>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</si>
  <si>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</si>
  <si>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</si>
  <si>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</si>
  <si>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</si>
  <si>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</si>
  <si>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</si>
  <si>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</si>
  <si>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</si>
  <si>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</si>
  <si>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</si>
  <si>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</si>
  <si>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</si>
  <si>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</si>
  <si>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</si>
  <si>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</si>
  <si>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</si>
  <si>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</si>
  <si>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</si>
  <si>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</si>
  <si>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</si>
  <si>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</si>
  <si>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</si>
  <si>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</si>
  <si>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</si>
  <si>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</si>
  <si>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</si>
  <si>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</si>
  <si>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</si>
  <si>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</si>
  <si>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</si>
  <si>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</si>
  <si>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</si>
  <si>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</si>
  <si>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</si>
  <si>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</si>
  <si>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</si>
  <si>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</si>
  <si>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</si>
  <si>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</si>
  <si>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</si>
  <si>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</si>
  <si>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</si>
  <si>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</si>
  <si>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</si>
  <si>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</si>
  <si>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</si>
  <si>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</si>
  <si>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</si>
  <si>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</si>
  <si>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</si>
  <si>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</si>
  <si>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</si>
  <si>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</si>
  <si>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</si>
  <si>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</si>
  <si>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</si>
  <si>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</si>
  <si>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</si>
  <si>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</si>
  <si>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</si>
  <si>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</si>
  <si>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</si>
  <si>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</si>
  <si>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</si>
  <si>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</si>
  <si>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</si>
  <si>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</si>
  <si>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</si>
  <si>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</si>
  <si>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</si>
  <si>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</si>
  <si>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</si>
  <si>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</si>
  <si>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</si>
  <si>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</si>
  <si>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</si>
  <si>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</si>
  <si>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</si>
  <si>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</si>
  <si>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</si>
  <si>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</si>
  <si>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</si>
  <si>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</si>
  <si>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</si>
  <si>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</si>
  <si>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</si>
  <si>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</si>
  <si>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</si>
  <si>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</si>
  <si>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</si>
  <si>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</si>
  <si>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</si>
  <si>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</si>
  <si>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</si>
  <si>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</si>
  <si>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</si>
  <si>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</si>
  <si>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</si>
  <si>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</si>
  <si>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</si>
  <si>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</si>
  <si>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</si>
  <si>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</si>
  <si>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</si>
  <si>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</si>
  <si>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</si>
  <si>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</si>
  <si>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</si>
  <si>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</si>
  <si>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</si>
  <si>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</si>
  <si>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</si>
  <si>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</si>
  <si>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</si>
  <si>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</si>
  <si>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</si>
  <si>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</si>
  <si>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</si>
  <si>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</si>
  <si>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</si>
  <si>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</si>
  <si>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</si>
  <si>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</si>
  <si>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</si>
  <si>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</si>
  <si>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</si>
  <si>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</si>
  <si>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</si>
  <si>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</si>
  <si>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</si>
  <si>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</si>
  <si>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</si>
  <si>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</si>
  <si>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</si>
  <si>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</si>
  <si>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</si>
  <si>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</si>
  <si>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</si>
  <si>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</si>
  <si>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</si>
  <si>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</si>
  <si>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</si>
  <si>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</si>
  <si>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</si>
  <si>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</si>
  <si>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</si>
  <si>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</si>
  <si>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</si>
  <si>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</si>
  <si>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</si>
  <si>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</si>
  <si>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</si>
  <si>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</si>
  <si>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</si>
  <si>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</si>
  <si>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</si>
  <si>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</si>
  <si>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</si>
  <si>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</si>
  <si>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</si>
  <si>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</si>
  <si>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</si>
  <si>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</si>
  <si>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</si>
  <si>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</si>
  <si>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</si>
  <si>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</si>
  <si>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</si>
  <si>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</si>
  <si>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</si>
  <si>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</si>
  <si>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</si>
  <si>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</si>
  <si>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</si>
  <si>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</si>
  <si>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</si>
  <si>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</si>
  <si>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</si>
  <si>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</si>
  <si>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</si>
  <si>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</si>
  <si>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</si>
  <si>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</si>
  <si>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</si>
  <si>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</si>
  <si>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</si>
  <si>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</si>
  <si>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</si>
  <si>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</si>
  <si>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</si>
  <si>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</si>
  <si>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</si>
  <si>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</si>
  <si>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</si>
  <si>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</si>
  <si>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</si>
  <si>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</si>
  <si>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</si>
  <si>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</si>
  <si>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</si>
  <si>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</si>
  <si>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</si>
  <si>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</si>
  <si>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</si>
  <si>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</si>
  <si>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</si>
  <si>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</si>
  <si>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</si>
  <si>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</si>
  <si>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</si>
  <si>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</si>
  <si>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</si>
  <si>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</si>
  <si>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</si>
  <si>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</si>
  <si>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</si>
  <si>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</si>
  <si>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</si>
  <si>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</si>
  <si>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</si>
  <si>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</si>
  <si>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</si>
  <si>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</si>
  <si>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</si>
  <si>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</si>
  <si>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</si>
  <si>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</si>
  <si>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</si>
  <si>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</si>
  <si>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</si>
  <si>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</si>
  <si>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</si>
  <si>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</si>
  <si>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</si>
  <si>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</si>
  <si>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</si>
  <si>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</si>
  <si>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</si>
  <si>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</si>
  <si>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</si>
  <si>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</si>
  <si>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</si>
  <si>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</si>
  <si>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</si>
  <si>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</si>
  <si>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</si>
  <si>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</si>
  <si>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</si>
  <si>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</si>
  <si>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</si>
  <si>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</si>
  <si>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</si>
  <si>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</si>
  <si>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</si>
  <si>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</si>
  <si>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</si>
  <si>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</si>
  <si>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</si>
  <si>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</si>
  <si>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</si>
  <si>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</si>
  <si>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</si>
  <si>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</si>
  <si>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</si>
  <si>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</si>
  <si>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</si>
  <si>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</si>
  <si>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</si>
  <si>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</si>
  <si>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</si>
  <si>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</si>
  <si>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</si>
  <si>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</si>
  <si>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</si>
  <si>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</si>
  <si>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</si>
  <si>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</si>
  <si>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</si>
  <si>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</si>
  <si>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</si>
  <si>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</si>
  <si>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</si>
  <si>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</si>
  <si>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</si>
  <si>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</si>
  <si>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</si>
  <si>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</si>
  <si>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</si>
  <si>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</si>
  <si>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</si>
  <si>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</si>
  <si>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</si>
  <si>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</si>
  <si>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</si>
  <si>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</si>
  <si>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</si>
  <si>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</si>
  <si>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</si>
  <si>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</si>
  <si>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</si>
  <si>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</si>
  <si>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</si>
  <si>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</si>
  <si>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</si>
  <si>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</si>
  <si>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</si>
  <si>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</si>
  <si>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</si>
  <si>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</si>
  <si>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</si>
  <si>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</si>
  <si>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</si>
  <si>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</si>
  <si>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</si>
  <si>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</si>
  <si>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</si>
  <si>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</si>
  <si>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</si>
  <si>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</si>
  <si>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</si>
  <si>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</si>
  <si>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</si>
  <si>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</si>
  <si>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</si>
  <si>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</si>
  <si>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</si>
  <si>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</si>
  <si>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</si>
  <si>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</si>
  <si>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</si>
  <si>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</si>
  <si>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</si>
  <si>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</si>
  <si>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</si>
  <si>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</si>
  <si>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</si>
  <si>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</si>
  <si>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</si>
  <si>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</si>
  <si>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</si>
  <si>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</si>
  <si>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</si>
  <si>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</si>
  <si>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</si>
  <si>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</si>
  <si>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</si>
  <si>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</si>
  <si>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</si>
  <si>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</si>
  <si>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</si>
  <si>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</si>
  <si>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</si>
  <si>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</si>
  <si>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</si>
  <si>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</si>
  <si>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</si>
  <si>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</si>
  <si>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</si>
  <si>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</si>
  <si>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</si>
  <si>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</si>
  <si>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</si>
  <si>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</si>
  <si>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</si>
  <si>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</si>
  <si>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</si>
  <si>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</si>
  <si>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</si>
  <si>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</si>
  <si>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</si>
  <si>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</si>
  <si>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</si>
  <si>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</si>
  <si>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</si>
  <si>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</si>
  <si>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</si>
  <si>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</si>
  <si>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</si>
  <si>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</si>
  <si>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</si>
  <si>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</si>
  <si>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</si>
  <si>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</si>
  <si>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</si>
  <si>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</si>
  <si>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</si>
  <si>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</si>
  <si>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</si>
  <si>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</si>
  <si>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</si>
  <si>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</si>
  <si>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</si>
  <si>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</si>
  <si>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</si>
  <si>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</si>
  <si>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</si>
  <si>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</si>
  <si>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</si>
  <si>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</si>
  <si>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</si>
  <si>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</si>
  <si>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</si>
  <si>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</si>
  <si>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</si>
  <si>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</si>
  <si>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</si>
  <si>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</si>
  <si>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</si>
  <si>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</si>
  <si>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</si>
  <si>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</si>
  <si>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</si>
  <si>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</si>
  <si>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</si>
  <si>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</si>
  <si>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</si>
  <si>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</si>
  <si>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</si>
  <si>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</si>
  <si>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</si>
  <si>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</si>
  <si>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</si>
  <si>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</si>
  <si>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</si>
  <si>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</si>
  <si>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</si>
  <si>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</si>
  <si>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</si>
  <si>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</si>
  <si>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</si>
  <si>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</si>
  <si>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</si>
  <si>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</si>
  <si>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</si>
  <si>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</si>
  <si>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</si>
  <si>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</si>
  <si>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</si>
  <si>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</si>
  <si>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</si>
  <si>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</si>
  <si>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</si>
  <si>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</si>
  <si>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</si>
  <si>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</si>
  <si>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</si>
  <si>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</si>
  <si>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</si>
  <si>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</si>
  <si>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</si>
  <si>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</si>
  <si>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</si>
  <si>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</si>
  <si>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</si>
  <si>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</si>
  <si>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</si>
  <si>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</si>
  <si>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</si>
  <si>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</si>
  <si>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</si>
  <si>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</si>
  <si>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</si>
  <si>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</si>
  <si>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</si>
  <si>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</si>
  <si>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</si>
  <si>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</si>
  <si>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</si>
  <si>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</si>
  <si>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</si>
  <si>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</si>
  <si>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</si>
  <si>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</si>
  <si>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</si>
  <si>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</si>
  <si>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</si>
  <si>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</si>
  <si>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</si>
  <si>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</si>
  <si>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</si>
  <si>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</si>
  <si>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</si>
  <si>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</si>
  <si>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</si>
  <si>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</si>
  <si>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</si>
  <si>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</si>
  <si>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</si>
  <si>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</si>
  <si>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</si>
  <si>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</si>
  <si>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</si>
  <si>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</si>
  <si>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</si>
  <si>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</si>
  <si>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</si>
  <si>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</si>
  <si>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</si>
  <si>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</si>
  <si>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</si>
  <si>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</si>
  <si>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</si>
  <si>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</si>
  <si>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</si>
  <si>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</si>
  <si>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</si>
  <si>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</si>
  <si>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</si>
  <si>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</si>
  <si>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</si>
  <si>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</si>
  <si>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</si>
  <si>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</si>
  <si>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</si>
  <si>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</si>
  <si>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</si>
  <si>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</si>
  <si>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</si>
  <si>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</si>
  <si>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</si>
  <si>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</si>
  <si>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</si>
  <si>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</si>
  <si>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</si>
  <si>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</si>
  <si>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</si>
  <si>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</si>
  <si>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</si>
  <si>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</si>
  <si>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</si>
  <si>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</si>
  <si>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</si>
  <si>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</si>
  <si>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</si>
  <si>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</si>
  <si>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</si>
  <si>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</si>
  <si>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</si>
  <si>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</si>
  <si>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</si>
  <si>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</si>
  <si>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</si>
  <si>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</si>
  <si>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</si>
  <si>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</si>
  <si>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</si>
  <si>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</si>
  <si>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</si>
  <si>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</si>
  <si>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</si>
  <si>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</si>
  <si>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</si>
  <si>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</si>
  <si>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</si>
  <si>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</si>
  <si>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</si>
  <si>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</si>
  <si>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</si>
  <si>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</si>
  <si>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</si>
  <si>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</si>
  <si>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</si>
  <si>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</si>
  <si>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</si>
  <si>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</si>
  <si>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</si>
  <si>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</si>
  <si>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</si>
  <si>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</si>
  <si>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</si>
  <si>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</si>
  <si>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</si>
  <si>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</si>
  <si>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</si>
  <si>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</si>
  <si>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</si>
  <si>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</si>
  <si>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</si>
  <si>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</si>
  <si>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</si>
  <si>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</si>
  <si>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</si>
  <si>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</si>
  <si>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</si>
  <si>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</si>
  <si>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</si>
  <si>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</si>
  <si>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</si>
  <si>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</si>
  <si>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</si>
  <si>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</si>
  <si>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</si>
  <si>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</si>
  <si>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</si>
  <si>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</si>
  <si>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</si>
  <si>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</si>
  <si>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</si>
  <si>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</si>
  <si>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</si>
  <si>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</si>
  <si>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</si>
  <si>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</si>
  <si>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</si>
  <si>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</si>
  <si>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</si>
  <si>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</si>
  <si>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</si>
  <si>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</si>
  <si>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</si>
  <si>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</si>
  <si>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</si>
  <si>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</si>
  <si>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</si>
  <si>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</si>
  <si>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</si>
  <si>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</si>
  <si>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</si>
  <si>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</si>
  <si>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</si>
  <si>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</si>
  <si>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</si>
  <si>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</si>
  <si>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</si>
  <si>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</si>
  <si>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</si>
  <si>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</si>
  <si>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</si>
  <si>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</si>
  <si>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</si>
  <si>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</si>
  <si>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</si>
  <si>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</si>
  <si>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</si>
  <si>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</si>
  <si>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</si>
  <si>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</si>
  <si>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</si>
  <si>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</si>
  <si>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</si>
  <si>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</si>
  <si>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</si>
  <si>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</si>
  <si>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</si>
  <si>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</si>
  <si>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</si>
  <si>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</si>
  <si>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</si>
  <si>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</si>
  <si>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</si>
  <si>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</si>
  <si>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</si>
  <si>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</si>
  <si>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</si>
  <si>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</si>
  <si>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</si>
  <si>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</si>
  <si>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</si>
  <si>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</si>
  <si>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</si>
  <si>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</si>
  <si>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</si>
  <si>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</si>
  <si>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</si>
  <si>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</si>
  <si>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</si>
  <si>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</si>
  <si>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</si>
  <si>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</si>
  <si>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</si>
  <si>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</si>
  <si>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</si>
  <si>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</si>
  <si>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</si>
  <si>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</si>
  <si>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</si>
  <si>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</si>
  <si>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</si>
  <si>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</si>
  <si>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</si>
  <si>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</si>
  <si>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</si>
  <si>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</si>
  <si>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</si>
  <si>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</si>
  <si>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</si>
  <si>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</si>
  <si>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</si>
  <si>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</si>
  <si>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</si>
  <si>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</si>
  <si>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</si>
  <si>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</si>
  <si>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</si>
  <si>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</si>
  <si>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</si>
  <si>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</si>
  <si>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</si>
  <si>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</si>
  <si>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</si>
  <si>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</si>
  <si>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</si>
  <si>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</si>
  <si>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</si>
  <si>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</si>
  <si>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</si>
  <si>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</si>
  <si>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</si>
  <si>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</si>
  <si>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</si>
  <si>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</si>
  <si>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</si>
  <si>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</si>
  <si>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</si>
  <si>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</si>
  <si>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</si>
  <si>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</si>
  <si>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</si>
  <si>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</si>
  <si>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</si>
  <si>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</si>
  <si>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</si>
  <si>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</si>
  <si>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</si>
  <si>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</si>
  <si>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</si>
  <si>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</si>
  <si>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</si>
  <si>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</si>
  <si>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</si>
  <si>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</si>
  <si>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</si>
  <si>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</si>
  <si>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</si>
  <si>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</si>
  <si>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</si>
  <si>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</si>
  <si>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</si>
  <si>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</si>
  <si>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</si>
  <si>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</si>
  <si>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</si>
  <si>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</si>
  <si>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</si>
  <si>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</si>
  <si>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</si>
  <si>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</si>
  <si>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</si>
  <si>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</si>
  <si>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</si>
  <si>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</si>
  <si>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</si>
  <si>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</si>
  <si>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</si>
  <si>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</si>
  <si>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</si>
  <si>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</si>
  <si>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</si>
  <si>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</si>
  <si>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</si>
  <si>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</si>
  <si>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</si>
  <si>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</si>
  <si>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</si>
  <si>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</si>
  <si>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</si>
  <si>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</si>
  <si>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</si>
  <si>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</si>
  <si>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</si>
  <si>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</si>
  <si>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</si>
  <si>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</si>
  <si>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</si>
  <si>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</si>
  <si>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</si>
  <si>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</si>
  <si>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</si>
  <si>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</si>
  <si>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</si>
  <si>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</si>
  <si>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</si>
  <si>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</si>
  <si>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</si>
  <si>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</si>
  <si>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</si>
  <si>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</si>
  <si>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</si>
  <si>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</si>
  <si>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</si>
  <si>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</si>
  <si>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</si>
  <si>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</si>
  <si>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</si>
  <si>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</si>
  <si>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</si>
  <si>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</si>
  <si>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</si>
  <si>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</si>
  <si>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</si>
  <si>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</si>
  <si>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</si>
  <si>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</si>
  <si>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</si>
  <si>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</si>
  <si>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</si>
  <si>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</si>
  <si>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</si>
  <si>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</si>
  <si>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</si>
  <si>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</si>
  <si>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</si>
  <si>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</si>
  <si>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</si>
  <si>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</si>
  <si>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</si>
  <si>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</si>
  <si>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</si>
  <si>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</si>
  <si>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</si>
  <si>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</si>
  <si>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</si>
  <si>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</si>
  <si>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</si>
  <si>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</si>
  <si>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</si>
  <si>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</si>
  <si>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</si>
  <si>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</si>
  <si>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</si>
  <si>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</si>
  <si>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</si>
  <si>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</si>
  <si>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</si>
  <si>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</si>
  <si>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</si>
  <si>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</si>
  <si>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</si>
  <si>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</si>
  <si>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</si>
  <si>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</si>
  <si>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</si>
  <si>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</si>
  <si>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</si>
  <si>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</si>
  <si>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</si>
  <si>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</si>
  <si>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</si>
  <si>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</si>
  <si>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</si>
  <si>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</si>
  <si>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</si>
  <si>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</si>
  <si>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</si>
  <si>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</si>
  <si>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</si>
  <si>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</si>
  <si>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</si>
  <si>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</si>
  <si>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</si>
  <si>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</si>
  <si>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</si>
  <si>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</si>
  <si>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</si>
  <si>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</si>
  <si>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</si>
  <si>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</si>
  <si>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</si>
  <si>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</si>
  <si>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</si>
  <si>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</si>
  <si>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</si>
  <si>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</si>
  <si>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</si>
  <si>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</si>
  <si>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</si>
  <si>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</si>
  <si>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</si>
  <si>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</si>
  <si>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</si>
  <si>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</si>
  <si>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</si>
  <si>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</si>
  <si>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</si>
  <si>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</si>
  <si>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</si>
  <si>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</si>
  <si>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</si>
  <si>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</si>
  <si>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</si>
  <si>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</si>
  <si>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</si>
  <si>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</si>
  <si>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</si>
  <si>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</si>
  <si>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</si>
  <si>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</si>
  <si>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</si>
  <si>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</si>
  <si>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</si>
  <si>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</si>
  <si>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</si>
  <si>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</si>
  <si>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</si>
  <si>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</si>
  <si>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</si>
  <si>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</si>
  <si>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</si>
  <si>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</si>
  <si>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</si>
  <si>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</si>
  <si>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</si>
  <si>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</si>
  <si>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</si>
  <si>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</si>
  <si>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</si>
  <si>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</si>
  <si>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</si>
  <si>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</si>
  <si>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</si>
  <si>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</si>
  <si>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</si>
  <si>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</si>
  <si>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</si>
  <si>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</si>
  <si>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</si>
  <si>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</si>
  <si>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</si>
  <si>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</si>
  <si>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</si>
  <si>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</si>
  <si>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</si>
  <si>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</si>
  <si>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</si>
  <si>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</si>
  <si>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</si>
  <si>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</si>
  <si>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</si>
  <si>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</si>
  <si>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</si>
  <si>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</si>
  <si>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</si>
  <si>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</si>
  <si>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</si>
  <si>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</si>
  <si>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</si>
  <si>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</si>
  <si>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</si>
  <si>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</si>
  <si>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</si>
  <si>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</si>
  <si>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</si>
  <si>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</si>
  <si>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</si>
  <si>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</si>
  <si>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</si>
  <si>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</si>
  <si>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</si>
  <si>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</si>
  <si>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</si>
  <si>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</si>
  <si>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</si>
  <si>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</si>
  <si>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</si>
  <si>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</si>
  <si>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</si>
  <si>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</si>
  <si>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</si>
  <si>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</si>
  <si>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</si>
  <si>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</si>
  <si>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</si>
  <si>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</si>
  <si>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</si>
  <si>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</si>
  <si>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</si>
  <si>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</si>
  <si>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</si>
  <si>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</si>
  <si>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</si>
  <si>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</si>
  <si>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</si>
  <si>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</si>
  <si>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</si>
  <si>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</si>
  <si>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</si>
  <si>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</si>
  <si>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</si>
  <si>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</si>
  <si>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</si>
  <si>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</si>
  <si>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</si>
  <si>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</si>
  <si>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</si>
  <si>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</si>
  <si>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</si>
  <si>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</si>
  <si>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</si>
  <si>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</si>
  <si>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</si>
  <si>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</si>
  <si>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</si>
  <si>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</si>
  <si>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</si>
  <si>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</si>
  <si>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</si>
  <si>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</si>
  <si>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</si>
  <si>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</si>
  <si>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</si>
  <si>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</si>
  <si>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</si>
  <si>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</si>
  <si>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</si>
  <si>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</si>
  <si>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</si>
  <si>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</si>
  <si>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</si>
  <si>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</si>
  <si>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</si>
  <si>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</si>
  <si>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</si>
  <si>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</si>
  <si>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</si>
  <si>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</si>
  <si>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</si>
  <si>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</si>
  <si>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</si>
  <si>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</si>
  <si>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</si>
  <si>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</si>
  <si>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</si>
  <si>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</si>
  <si>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</si>
  <si>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</si>
  <si>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</si>
  <si>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</si>
  <si>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</si>
  <si>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</si>
  <si>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</si>
  <si>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</si>
  <si>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</si>
  <si>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</si>
  <si>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</si>
  <si>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</si>
  <si>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</si>
  <si>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</si>
  <si>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</si>
  <si>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</si>
  <si>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</si>
  <si>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</si>
  <si>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</si>
  <si>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</si>
  <si>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</si>
  <si>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</si>
  <si>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</si>
  <si>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</si>
  <si>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</si>
  <si>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</si>
  <si>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</si>
  <si>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</si>
  <si>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</si>
  <si>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</si>
  <si>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</si>
  <si>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</si>
  <si>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</si>
  <si>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</si>
  <si>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</si>
  <si>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</si>
  <si>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</si>
  <si>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</si>
  <si>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</si>
  <si>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</si>
  <si>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</si>
  <si>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</si>
  <si>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</si>
  <si>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</si>
  <si>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</si>
  <si>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</si>
  <si>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</si>
  <si>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</si>
  <si>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</si>
  <si>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</si>
  <si>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</si>
  <si>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</si>
  <si>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</si>
  <si>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</si>
  <si>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</si>
  <si>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</si>
  <si>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</si>
  <si>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</si>
  <si>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</si>
  <si>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</si>
  <si>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</si>
  <si>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</si>
  <si>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</si>
  <si>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</si>
  <si>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</si>
  <si>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</si>
  <si>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</si>
  <si>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</si>
  <si>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</si>
  <si>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</si>
  <si>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</si>
  <si>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</si>
  <si>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</si>
  <si>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</si>
  <si>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</si>
  <si>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</si>
  <si>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</si>
  <si>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</si>
  <si>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</si>
  <si>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</si>
  <si>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</si>
  <si>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</si>
  <si>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</si>
  <si>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</si>
  <si>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</si>
  <si>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</si>
  <si>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</si>
  <si>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</si>
  <si>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</si>
  <si>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</si>
  <si>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</si>
  <si>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</si>
  <si>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</si>
  <si>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</si>
  <si>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</si>
  <si>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</si>
  <si>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</si>
  <si>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</si>
  <si>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</si>
  <si>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</si>
  <si>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</si>
  <si>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</si>
  <si>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</si>
  <si>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</si>
  <si>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</si>
  <si>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</si>
  <si>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</si>
  <si>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</si>
  <si>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</si>
  <si>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</si>
  <si>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</si>
  <si>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</si>
  <si>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</si>
  <si>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</si>
  <si>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</si>
  <si>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</si>
  <si>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</si>
  <si>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</si>
  <si>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</si>
  <si>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</si>
  <si>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</si>
  <si>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</si>
  <si>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</si>
  <si>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</si>
  <si>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</si>
  <si>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</si>
  <si>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</si>
  <si>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</si>
  <si>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</si>
  <si>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</si>
  <si>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</si>
  <si>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</si>
  <si>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</si>
  <si>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</si>
  <si>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</si>
  <si>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</si>
  <si>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</si>
  <si>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</si>
  <si>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</si>
  <si>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</si>
  <si>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</si>
  <si>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</si>
  <si>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</si>
  <si>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</si>
  <si>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</si>
  <si>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</si>
  <si>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</si>
  <si>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</si>
  <si>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</si>
  <si>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</si>
  <si>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</si>
  <si>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</si>
  <si>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</si>
  <si>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</si>
  <si>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</si>
  <si>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</si>
  <si>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</si>
  <si>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</si>
  <si>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</si>
  <si>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</si>
  <si>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</si>
  <si>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</si>
  <si>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</si>
  <si>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</si>
  <si>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</si>
  <si>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</si>
  <si>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</si>
  <si>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</si>
  <si>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</si>
  <si>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</si>
  <si>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</si>
  <si>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</si>
  <si>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</si>
  <si>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</si>
  <si>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</si>
  <si>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</si>
  <si>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</si>
  <si>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</si>
  <si>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</si>
  <si>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</si>
  <si>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</si>
  <si>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</si>
  <si>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</si>
  <si>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</si>
  <si>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</si>
  <si>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</si>
  <si>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</si>
  <si>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</si>
  <si>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</si>
  <si>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</si>
  <si>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</si>
  <si>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</si>
  <si>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</si>
  <si>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</si>
  <si>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</si>
  <si>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</si>
  <si>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</si>
  <si>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</si>
  <si>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</si>
  <si>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</si>
  <si>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</si>
  <si>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</si>
  <si>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</si>
  <si>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</si>
  <si>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</si>
  <si>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</si>
  <si>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</si>
  <si>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</si>
  <si>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</si>
  <si>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</si>
  <si>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</si>
  <si>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</si>
  <si>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</si>
  <si>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</si>
  <si>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</si>
  <si>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</si>
  <si>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</si>
  <si>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</si>
  <si>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</si>
  <si>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</si>
  <si>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</si>
  <si>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</si>
  <si>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</si>
  <si>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</si>
  <si>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</si>
  <si>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</si>
  <si>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</si>
  <si>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</si>
  <si>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</si>
  <si>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</si>
  <si>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</si>
  <si>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</si>
  <si>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</si>
  <si>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</si>
  <si>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</si>
  <si>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</si>
  <si>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</si>
  <si>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</si>
  <si>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</si>
  <si>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</si>
  <si>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</si>
  <si>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</si>
  <si>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</si>
  <si>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</si>
  <si>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</si>
  <si>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</si>
  <si>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</si>
  <si>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</si>
  <si>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</si>
  <si>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</si>
  <si>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</si>
  <si>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</si>
  <si>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</si>
  <si>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</si>
  <si>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</si>
  <si>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</si>
  <si>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</si>
  <si>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</si>
  <si>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</si>
  <si>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</si>
  <si>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</si>
  <si>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</si>
  <si>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</si>
  <si>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</si>
  <si>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</si>
  <si>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</si>
  <si>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</si>
  <si>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</si>
  <si>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</si>
  <si>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</si>
  <si>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</si>
  <si>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</si>
  <si>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</si>
  <si>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</si>
  <si>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</si>
  <si>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</si>
  <si>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</si>
  <si>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</si>
  <si>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</si>
  <si>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</si>
  <si>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</si>
  <si>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</si>
  <si>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</si>
  <si>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</si>
  <si>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</si>
  <si>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</si>
  <si>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</si>
  <si>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</si>
  <si>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</si>
  <si>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</si>
  <si>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</si>
  <si>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</si>
  <si>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</si>
  <si>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</si>
  <si>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</si>
  <si>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</si>
  <si>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</si>
  <si>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</si>
  <si>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</si>
  <si>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</si>
  <si>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</si>
  <si>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</si>
  <si>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</si>
  <si>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</si>
  <si>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</si>
  <si>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</si>
  <si>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</si>
  <si>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</si>
  <si>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</si>
  <si>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</si>
  <si>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</si>
  <si>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</si>
  <si>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</si>
  <si>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</si>
  <si>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</si>
  <si>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</si>
  <si>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</si>
  <si>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</si>
  <si>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</si>
  <si>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</si>
  <si>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</si>
  <si>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</si>
  <si>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</si>
  <si>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</si>
  <si>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</si>
  <si>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</si>
  <si>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</si>
  <si>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</si>
  <si>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</si>
  <si>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</si>
  <si>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</si>
  <si>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</si>
  <si>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</si>
  <si>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</si>
  <si>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</si>
  <si>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</si>
  <si>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</si>
  <si>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</si>
  <si>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</si>
  <si>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</si>
  <si>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</si>
  <si>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</si>
  <si>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</si>
  <si>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</si>
  <si>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</si>
  <si>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</si>
  <si>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</si>
  <si>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</si>
  <si>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</si>
  <si>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</si>
  <si>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</si>
  <si>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</si>
  <si>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</si>
  <si>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</si>
  <si>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</si>
  <si>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</si>
  <si>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</si>
  <si>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</si>
  <si>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</si>
  <si>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</si>
  <si>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</si>
  <si>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</si>
  <si>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</si>
  <si>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</si>
  <si>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</si>
  <si>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</si>
  <si>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</si>
  <si>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</si>
  <si>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</si>
  <si>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</si>
  <si>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</si>
  <si>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</si>
  <si>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</si>
  <si>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</si>
  <si>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</si>
  <si>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</si>
  <si>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</si>
  <si>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</si>
  <si>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</si>
  <si>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</si>
  <si>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</si>
  <si>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</si>
  <si>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</si>
  <si>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</si>
  <si>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</si>
  <si>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</si>
  <si>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</si>
  <si>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</si>
  <si>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</si>
  <si>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</si>
  <si>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</si>
  <si>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</si>
  <si>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</si>
  <si>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</si>
  <si>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</si>
  <si>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</si>
  <si>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</si>
  <si>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</si>
  <si>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</si>
  <si>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</si>
  <si>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</si>
  <si>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</si>
  <si>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</si>
  <si>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</si>
  <si>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</si>
  <si>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</si>
  <si>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</si>
  <si>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</si>
  <si>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</si>
  <si>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</si>
  <si>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</si>
  <si>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</si>
  <si>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</si>
  <si>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</si>
  <si>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</si>
  <si>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</si>
  <si>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</si>
  <si>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</si>
  <si>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</si>
  <si>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</si>
  <si>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</si>
  <si>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</si>
  <si>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</si>
  <si>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</si>
  <si>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</si>
  <si>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</si>
  <si>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</si>
  <si>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</si>
  <si>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</si>
  <si>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</si>
  <si>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</si>
  <si>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</si>
  <si>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</si>
  <si>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</si>
  <si>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</si>
  <si>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</si>
  <si>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</si>
  <si>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</si>
  <si>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</si>
  <si>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</si>
  <si>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</si>
  <si>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</si>
  <si>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</si>
  <si>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</si>
  <si>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</si>
  <si>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</si>
  <si>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</si>
  <si>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</si>
  <si>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</si>
  <si>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</si>
  <si>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</si>
  <si>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</si>
  <si>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</si>
  <si>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</si>
  <si>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</si>
  <si>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</si>
  <si>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</si>
  <si>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</si>
  <si>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</si>
  <si>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</si>
  <si>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</si>
  <si>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</si>
  <si>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</si>
  <si>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</si>
  <si>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</si>
  <si>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</si>
  <si>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</si>
  <si>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</si>
  <si>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</si>
  <si>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</si>
  <si>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</si>
  <si>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</si>
  <si>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</si>
  <si>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</si>
  <si>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</si>
  <si>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</si>
  <si>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</si>
  <si>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</si>
  <si>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</si>
  <si>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</si>
  <si>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</si>
  <si>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</si>
  <si>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</si>
  <si>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</si>
  <si>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</si>
  <si>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</si>
  <si>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</si>
  <si>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</si>
  <si>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</si>
  <si>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</si>
  <si>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</si>
  <si>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</si>
  <si>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</si>
  <si>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</si>
  <si>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</si>
  <si>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</si>
  <si>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</si>
  <si>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</si>
  <si>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</si>
  <si>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</si>
  <si>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</si>
  <si>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</si>
  <si>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</si>
  <si>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</si>
  <si>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</si>
  <si>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</si>
  <si>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</si>
  <si>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</si>
  <si>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</si>
  <si>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</si>
  <si>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</si>
  <si>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</si>
  <si>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</si>
  <si>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</si>
  <si>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</si>
  <si>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</si>
  <si>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</si>
  <si>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</si>
  <si>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</si>
  <si>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</si>
  <si>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</si>
  <si>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</si>
  <si>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</si>
  <si>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</si>
  <si>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</si>
  <si>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</si>
  <si>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</si>
  <si>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</si>
  <si>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</si>
  <si>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</si>
  <si>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</si>
  <si>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</si>
  <si>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</si>
  <si>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</si>
  <si>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</si>
  <si>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</si>
  <si>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</si>
  <si>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</si>
  <si>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</si>
  <si>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</si>
  <si>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</si>
  <si>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</si>
  <si>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</si>
  <si>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</si>
  <si>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</si>
  <si>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</si>
  <si>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</si>
  <si>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</si>
  <si>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</si>
  <si>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</si>
  <si>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</si>
  <si>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</si>
  <si>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</si>
  <si>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</si>
  <si>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</si>
  <si>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</si>
  <si>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</si>
  <si>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</si>
  <si>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</si>
  <si>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</si>
  <si>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</si>
  <si>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</si>
  <si>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</si>
  <si>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</si>
  <si>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</si>
  <si>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</si>
  <si>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</si>
  <si>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</si>
  <si>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</si>
  <si>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</si>
  <si>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</si>
  <si>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</si>
  <si>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</si>
  <si>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</si>
  <si>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</si>
  <si>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</si>
  <si>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</si>
  <si>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</si>
  <si>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</si>
  <si>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</si>
  <si>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</si>
  <si>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</si>
  <si>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</si>
  <si>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</si>
  <si>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</si>
  <si>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</si>
  <si>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</si>
  <si>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</si>
  <si>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</si>
  <si>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</si>
  <si>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</si>
  <si>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</si>
  <si>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</si>
  <si>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</si>
  <si>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</si>
  <si>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</si>
  <si>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</si>
  <si>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</si>
  <si>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</si>
  <si>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</si>
  <si>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</si>
  <si>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</si>
  <si>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</si>
  <si>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</si>
  <si>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</si>
  <si>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</si>
  <si>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</si>
  <si>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</si>
  <si>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</si>
  <si>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</si>
  <si>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</si>
  <si>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</si>
  <si>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</si>
  <si>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</si>
  <si>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</si>
  <si>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</si>
  <si>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</si>
  <si>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</si>
  <si>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</si>
  <si>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</si>
  <si>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</si>
  <si>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</si>
  <si>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</si>
  <si>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</si>
  <si>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</si>
  <si>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</si>
  <si>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</si>
  <si>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</si>
  <si>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</si>
  <si>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</si>
  <si>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</si>
  <si>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</si>
  <si>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</si>
  <si>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</si>
  <si>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</si>
  <si>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</si>
  <si>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</si>
  <si>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</si>
  <si>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</si>
  <si>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</si>
  <si>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</si>
  <si>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</si>
  <si>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</si>
  <si>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</si>
  <si>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</si>
  <si>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</si>
  <si>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</si>
  <si>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</si>
  <si>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</si>
  <si>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</si>
  <si>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</si>
  <si>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</si>
  <si>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</si>
  <si>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</si>
  <si>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</si>
  <si>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</si>
  <si>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</si>
  <si>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</si>
  <si>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</si>
  <si>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</si>
  <si>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</si>
  <si>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</si>
  <si>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</si>
  <si>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</si>
  <si>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</si>
  <si>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</si>
  <si>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</si>
  <si>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</si>
  <si>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</si>
  <si>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</si>
  <si>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</si>
  <si>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</si>
  <si>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</si>
  <si>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</si>
  <si>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</si>
  <si>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</si>
  <si>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</si>
  <si>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</si>
  <si>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</si>
  <si>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</si>
  <si>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</si>
  <si>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</si>
  <si>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</si>
  <si>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</si>
  <si>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</si>
  <si>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</si>
  <si>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</si>
  <si>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</si>
  <si>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</si>
  <si>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</si>
  <si>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</si>
  <si>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</si>
  <si>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</si>
  <si>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</si>
  <si>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</si>
  <si>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</si>
  <si>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</si>
  <si>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</si>
  <si>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</si>
  <si>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</si>
  <si>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</si>
  <si>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</si>
  <si>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</si>
  <si>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</si>
  <si>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</si>
  <si>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</si>
  <si>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</si>
  <si>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</si>
  <si>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</si>
  <si>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</si>
  <si>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</si>
  <si>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</si>
  <si>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</si>
  <si>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</si>
  <si>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</si>
  <si>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</si>
  <si>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</si>
  <si>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</si>
  <si>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</si>
  <si>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</si>
  <si>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</si>
  <si>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</si>
  <si>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</si>
  <si>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</si>
  <si>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</si>
  <si>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</si>
  <si>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</si>
  <si>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</si>
  <si>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</si>
  <si>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</si>
  <si>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</si>
  <si>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</si>
  <si>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</si>
  <si>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</si>
  <si>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</si>
  <si>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</si>
  <si>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</si>
  <si>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</si>
  <si>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</si>
  <si>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</si>
  <si>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</si>
  <si>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</si>
  <si>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</si>
  <si>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</si>
  <si>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</si>
  <si>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</si>
  <si>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</si>
  <si>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</si>
  <si>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</si>
  <si>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</si>
  <si>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</si>
  <si>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</si>
  <si>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</si>
  <si>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</si>
  <si>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</si>
  <si>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</si>
  <si>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</si>
  <si>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</si>
  <si>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</si>
  <si>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</si>
  <si>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</si>
  <si>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</si>
  <si>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</si>
  <si>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</si>
  <si>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</si>
  <si>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</si>
  <si>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</si>
  <si>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</si>
  <si>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</si>
  <si>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</si>
  <si>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</si>
  <si>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</si>
  <si>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</si>
  <si>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</si>
  <si>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</si>
  <si>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</si>
  <si>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</si>
  <si>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</si>
  <si>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</si>
  <si>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</si>
  <si>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</si>
  <si>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</si>
  <si>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</si>
  <si>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</si>
  <si>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</si>
  <si>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</si>
  <si>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</si>
  <si>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</si>
  <si>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</si>
  <si>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</si>
  <si>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</si>
  <si>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</si>
  <si>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</si>
  <si>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</si>
  <si>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</si>
  <si>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</si>
  <si>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</si>
  <si>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</si>
  <si>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</si>
  <si>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</si>
  <si>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</si>
  <si>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</si>
  <si>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</si>
  <si>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</si>
  <si>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</si>
  <si>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</si>
  <si>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</si>
  <si>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</si>
  <si>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</si>
  <si>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</si>
  <si>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</si>
  <si>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</si>
  <si>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</si>
  <si>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</si>
  <si>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</si>
  <si>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</si>
  <si>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</si>
  <si>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</si>
  <si>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</si>
  <si>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</si>
  <si>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</si>
  <si>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</si>
  <si>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</si>
  <si>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</si>
  <si>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</si>
  <si>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</si>
  <si>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</si>
  <si>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</si>
  <si>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</si>
  <si>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</si>
  <si>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</si>
  <si>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</si>
  <si>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</si>
  <si>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</si>
  <si>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</si>
  <si>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</si>
  <si>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</si>
  <si>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</si>
  <si>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</si>
  <si>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</si>
  <si>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</si>
  <si>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</si>
  <si>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</si>
  <si>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</si>
  <si>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</si>
  <si>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</si>
  <si>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</si>
  <si>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</si>
  <si>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</si>
  <si>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</si>
  <si>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</si>
  <si>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</si>
  <si>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</si>
  <si>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</si>
  <si>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</si>
  <si>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</si>
  <si>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</si>
  <si>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</si>
  <si>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</si>
  <si>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</si>
  <si>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</si>
  <si>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</si>
  <si>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</si>
  <si>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</si>
  <si>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</si>
  <si>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</si>
  <si>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</si>
  <si>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</si>
  <si>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</si>
  <si>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</si>
  <si>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</si>
  <si>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</si>
  <si>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</si>
  <si>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</si>
  <si>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</si>
  <si>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</si>
  <si>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</si>
  <si>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</si>
  <si>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</si>
  <si>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</si>
  <si>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</si>
  <si>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</si>
  <si>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</si>
  <si>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</si>
  <si>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</si>
  <si>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</si>
  <si>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</si>
  <si>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</si>
  <si>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</si>
  <si>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</si>
  <si>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</si>
  <si>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</si>
  <si>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</si>
  <si>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</si>
  <si>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</si>
  <si>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</si>
  <si>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</si>
  <si>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</si>
  <si>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</si>
  <si>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</si>
  <si>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</si>
  <si>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</si>
  <si>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</si>
  <si>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</si>
  <si>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</si>
  <si>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</si>
  <si>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</si>
  <si>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</si>
  <si>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</si>
  <si>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</si>
  <si>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</si>
  <si>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</si>
  <si>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</si>
  <si>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</si>
  <si>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</si>
  <si>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</si>
  <si>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</si>
  <si>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</si>
  <si>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</si>
  <si>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</si>
  <si>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</si>
  <si>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</si>
  <si>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</si>
  <si>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</si>
  <si>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</si>
  <si>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</si>
  <si>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</si>
  <si>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</si>
  <si>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</si>
  <si>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</si>
  <si>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</si>
  <si>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</si>
  <si>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</si>
  <si>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</si>
  <si>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</si>
  <si>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</si>
  <si>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</si>
  <si>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</si>
  <si>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</si>
  <si>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</si>
  <si>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</si>
  <si>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</si>
  <si>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</si>
  <si>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</si>
  <si>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</si>
  <si>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</si>
  <si>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</si>
  <si>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</si>
  <si>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</si>
  <si>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</si>
  <si>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</si>
  <si>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</si>
  <si>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</si>
  <si>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</si>
  <si>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</si>
  <si>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</si>
  <si>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</si>
  <si>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</si>
  <si>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</si>
  <si>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</si>
  <si>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</si>
  <si>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</si>
  <si>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</si>
  <si>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</si>
  <si>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</si>
  <si>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</si>
  <si>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</si>
  <si>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</si>
  <si>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</si>
  <si>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</si>
  <si>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</si>
  <si>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</si>
  <si>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</si>
  <si>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</si>
  <si>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</si>
  <si>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</si>
  <si>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</si>
  <si>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</si>
  <si>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</si>
  <si>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</si>
  <si>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</si>
  <si>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</si>
  <si>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</si>
  <si>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</si>
  <si>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</si>
  <si>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</si>
  <si>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</si>
  <si>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</si>
  <si>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</si>
  <si>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</si>
  <si>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</si>
  <si>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</si>
  <si>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</si>
  <si>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</si>
  <si>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</si>
  <si>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</si>
  <si>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</si>
  <si>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</si>
  <si>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</si>
  <si>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</si>
  <si>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</si>
  <si>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</si>
  <si>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</si>
  <si>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</si>
  <si>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</si>
  <si>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</si>
  <si>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</si>
  <si>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</si>
  <si>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</si>
  <si>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</si>
  <si>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</si>
  <si>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</si>
  <si>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</si>
  <si>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</si>
  <si>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</si>
  <si>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</si>
  <si>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</si>
  <si>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</si>
  <si>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</si>
  <si>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</si>
  <si>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</si>
  <si>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</si>
  <si>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</si>
  <si>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</si>
  <si>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</si>
  <si>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</si>
  <si>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</si>
  <si>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</si>
  <si>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</si>
  <si>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</si>
  <si>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</si>
  <si>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</si>
  <si>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</si>
  <si>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</si>
  <si>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</si>
  <si>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</si>
  <si>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</si>
  <si>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</si>
  <si>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</si>
  <si>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</si>
  <si>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</si>
  <si>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</si>
  <si>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</si>
  <si>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</si>
  <si>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</si>
  <si>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</si>
  <si>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</si>
  <si>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</si>
  <si>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</si>
  <si>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</si>
  <si>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</si>
  <si>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</si>
  <si>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</si>
  <si>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</si>
  <si>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</si>
  <si>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</si>
  <si>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</si>
  <si>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</si>
  <si>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</si>
  <si>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</si>
  <si>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</si>
  <si>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</si>
  <si>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</si>
  <si>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</si>
  <si>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</si>
  <si>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</si>
  <si>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</si>
  <si>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</si>
  <si>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</si>
  <si>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</si>
  <si>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</si>
  <si>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</si>
  <si>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</si>
  <si>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</si>
  <si>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</si>
  <si>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</si>
  <si>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</si>
  <si>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</si>
  <si>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</si>
  <si>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</si>
  <si>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</si>
  <si>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</si>
  <si>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</si>
  <si>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</si>
  <si>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</si>
  <si>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</si>
  <si>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</si>
  <si>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</si>
  <si>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</si>
  <si>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</si>
  <si>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</si>
  <si>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</si>
  <si>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</si>
  <si>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</si>
  <si>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</si>
  <si>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</si>
  <si>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</si>
  <si>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</si>
  <si>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</si>
  <si>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</si>
  <si>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</si>
  <si>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</si>
  <si>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</si>
  <si>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</si>
  <si>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</si>
  <si>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</si>
  <si>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</si>
  <si>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</si>
  <si>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</si>
  <si>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</si>
  <si>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</si>
  <si>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</si>
  <si>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</si>
  <si>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</si>
  <si>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</si>
  <si>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</si>
  <si>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</si>
  <si>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</si>
  <si>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</si>
  <si>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</si>
  <si>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</si>
  <si>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</si>
  <si>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</si>
  <si>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</si>
  <si>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</si>
  <si>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</si>
  <si>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</si>
  <si>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</si>
  <si>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</si>
  <si>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</si>
  <si>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</si>
  <si>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</si>
  <si>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</si>
  <si>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</si>
  <si>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</si>
  <si>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</si>
  <si>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</si>
  <si>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</si>
  <si>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</si>
  <si>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</si>
  <si>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</si>
  <si>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</si>
  <si>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</si>
  <si>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</si>
  <si>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</si>
  <si>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</si>
  <si>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</si>
  <si>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</si>
  <si>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</si>
  <si>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</si>
  <si>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</si>
  <si>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</si>
  <si>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</si>
  <si>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</si>
  <si>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</si>
  <si>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</si>
  <si>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</si>
  <si>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</si>
  <si>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</si>
  <si>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</si>
  <si>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</si>
  <si>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</si>
  <si>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</si>
  <si>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</si>
  <si>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</si>
  <si>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</si>
  <si>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</si>
  <si>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</si>
  <si>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</si>
  <si>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</si>
  <si>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</si>
  <si>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</si>
  <si>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</si>
  <si>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</si>
  <si>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</si>
  <si>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</si>
  <si>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</si>
  <si>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</si>
  <si>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</si>
  <si>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</si>
  <si>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</si>
  <si>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</si>
  <si>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</si>
  <si>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</si>
  <si>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</si>
  <si>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</si>
  <si>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</si>
  <si>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</si>
  <si>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</si>
  <si>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</si>
  <si>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</si>
  <si>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</si>
  <si>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</si>
  <si>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</si>
  <si>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</si>
  <si>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</si>
  <si>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</si>
  <si>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</si>
  <si>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</si>
  <si>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</si>
  <si>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</si>
  <si>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</si>
  <si>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</si>
  <si>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</si>
  <si>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</si>
  <si>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</si>
  <si>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</si>
  <si>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</si>
  <si>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</si>
  <si>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</si>
  <si>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</si>
  <si>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</si>
  <si>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</si>
  <si>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</si>
  <si>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</si>
  <si>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</si>
  <si>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</si>
  <si>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</si>
  <si>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</si>
  <si>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</si>
  <si>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</si>
  <si>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</si>
  <si>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</si>
  <si>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</si>
  <si>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</si>
  <si>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</si>
  <si>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</si>
  <si>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</si>
  <si>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</si>
  <si>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</si>
  <si>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</si>
  <si>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</si>
  <si>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</si>
  <si>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</si>
  <si>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</si>
  <si>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</si>
  <si>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</si>
  <si>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</si>
  <si>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</si>
  <si>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</si>
  <si>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</si>
  <si>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</si>
  <si>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</si>
  <si>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</si>
  <si>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</si>
  <si>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</si>
  <si>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</si>
  <si>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</si>
  <si>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</si>
  <si>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</si>
  <si>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</si>
  <si>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</si>
  <si>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</si>
  <si>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</si>
  <si>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</si>
  <si>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</si>
  <si>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</si>
  <si>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</si>
  <si>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</si>
  <si>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</si>
  <si>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</si>
  <si>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</si>
  <si>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</si>
  <si>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</si>
  <si>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</si>
  <si>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</si>
  <si>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</si>
  <si>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</si>
  <si>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</si>
  <si>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</si>
  <si>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</si>
  <si>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</si>
  <si>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</si>
  <si>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</si>
  <si>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</si>
  <si>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</si>
  <si>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</si>
  <si>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</si>
  <si>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</si>
  <si>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</si>
  <si>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</si>
  <si>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</si>
  <si>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</si>
  <si>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</si>
  <si>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</si>
  <si>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</si>
  <si>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</si>
  <si>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</si>
  <si>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</si>
  <si>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</si>
  <si>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</si>
  <si>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</si>
  <si>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</si>
  <si>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</si>
  <si>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</si>
  <si>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</si>
  <si>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</si>
  <si>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</si>
  <si>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</si>
  <si>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</si>
  <si>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</si>
  <si>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</si>
  <si>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</si>
  <si>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</si>
  <si>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</si>
  <si>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</si>
  <si>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</si>
  <si>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</si>
  <si>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</si>
  <si>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</si>
  <si>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</si>
  <si>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</si>
  <si>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</si>
  <si>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</si>
  <si>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</si>
  <si>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</si>
  <si>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</si>
  <si>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</si>
  <si>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</si>
  <si>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</si>
  <si>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</si>
  <si>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</si>
  <si>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</si>
  <si>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</si>
  <si>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</si>
  <si>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</si>
  <si>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</si>
  <si>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</si>
  <si>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</si>
  <si>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</si>
  <si>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</si>
  <si>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</si>
  <si>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</si>
  <si>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</si>
  <si>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</si>
  <si>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</si>
  <si>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</si>
  <si>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</si>
  <si>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</si>
  <si>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</si>
  <si>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</si>
  <si>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</si>
  <si>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</si>
  <si>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</si>
  <si>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</si>
  <si>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</si>
  <si>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</si>
  <si>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</si>
  <si>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</si>
  <si>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</si>
  <si>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</si>
  <si>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</si>
  <si>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</si>
  <si>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</si>
  <si>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</si>
  <si>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</si>
  <si>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</si>
  <si>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</si>
  <si>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</si>
  <si>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</si>
  <si>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</si>
  <si>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</si>
  <si>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</si>
  <si>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</si>
  <si>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</si>
  <si>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</si>
  <si>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</si>
  <si>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</si>
  <si>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</si>
  <si>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</si>
  <si>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</si>
  <si>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</si>
  <si>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</si>
  <si>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</si>
  <si>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</si>
  <si>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</si>
  <si>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</si>
  <si>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</si>
  <si>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</si>
  <si>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</si>
  <si>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</si>
  <si>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</si>
  <si>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</si>
  <si>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</si>
  <si>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</si>
  <si>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</si>
  <si>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</si>
  <si>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</si>
  <si>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</si>
  <si>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</si>
  <si>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</si>
  <si>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</si>
  <si>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</si>
  <si>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</si>
  <si>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</si>
  <si>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</si>
  <si>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</si>
  <si>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</si>
  <si>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</si>
  <si>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</si>
  <si>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</si>
  <si>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</si>
  <si>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</si>
  <si>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</si>
  <si>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</si>
  <si>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</si>
  <si>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</si>
  <si>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</si>
  <si>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</si>
  <si>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</si>
  <si>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</si>
  <si>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</si>
  <si>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</si>
  <si>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</si>
  <si>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</si>
  <si>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</si>
  <si>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</si>
  <si>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</si>
  <si>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</si>
  <si>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</si>
  <si>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</si>
  <si>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</si>
  <si>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</si>
  <si>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</si>
  <si>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</si>
  <si>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</si>
  <si>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</si>
  <si>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</si>
  <si>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</si>
  <si>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</si>
  <si>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</si>
  <si>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</si>
  <si>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</si>
  <si>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</si>
  <si>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</si>
  <si>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</si>
  <si>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</si>
  <si>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</si>
  <si>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</si>
  <si>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</si>
  <si>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</si>
  <si>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</si>
  <si>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</si>
  <si>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</si>
  <si>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</si>
  <si>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</si>
  <si>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</si>
  <si>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</si>
  <si>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</si>
  <si>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</si>
  <si>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</si>
  <si>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</si>
  <si>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</si>
  <si>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</si>
  <si>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</si>
  <si>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</si>
  <si>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</si>
  <si>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</si>
  <si>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</si>
  <si>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</si>
  <si>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</si>
  <si>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</si>
  <si>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</si>
  <si>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</si>
  <si>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</si>
  <si>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</si>
  <si>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</si>
  <si>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</si>
  <si>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</si>
  <si>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</si>
  <si>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</si>
  <si>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</si>
  <si>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</si>
  <si>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</si>
  <si>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</si>
  <si>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</si>
  <si>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</si>
  <si>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</si>
  <si>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</si>
  <si>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</si>
  <si>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</si>
  <si>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</si>
  <si>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</si>
  <si>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</si>
  <si>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</si>
  <si>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</si>
  <si>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</si>
  <si>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</si>
  <si>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</si>
  <si>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</si>
  <si>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</si>
  <si>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</si>
  <si>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</si>
  <si>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</si>
  <si>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</si>
  <si>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</si>
  <si>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</si>
  <si>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</si>
  <si>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</si>
  <si>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</si>
  <si>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</si>
  <si>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</si>
  <si>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</si>
  <si>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</si>
  <si>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</si>
  <si>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</si>
  <si>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</si>
  <si>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</si>
  <si>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</si>
  <si>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</si>
  <si>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</si>
  <si>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</si>
  <si>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</si>
  <si>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</si>
  <si>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</si>
  <si>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</si>
  <si>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</si>
  <si>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</si>
  <si>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</si>
  <si>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</si>
  <si>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</si>
  <si>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</si>
  <si>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</si>
  <si>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</si>
  <si>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</si>
  <si>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</si>
  <si>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</si>
  <si>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</si>
  <si>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</si>
  <si>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</si>
  <si>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</si>
  <si>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</si>
  <si>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</si>
  <si>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</si>
  <si>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</si>
  <si>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</si>
  <si>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</si>
  <si>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</si>
  <si>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</si>
  <si>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</si>
  <si>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</si>
  <si>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</si>
  <si>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</si>
  <si>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</si>
  <si>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</si>
  <si>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</si>
  <si>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</si>
  <si>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</si>
  <si>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</si>
  <si>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</si>
  <si>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</si>
  <si>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</si>
  <si>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</si>
  <si>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</si>
  <si>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</si>
  <si>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</si>
  <si>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</si>
  <si>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</si>
  <si>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</si>
  <si>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</si>
  <si>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</si>
  <si>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</si>
  <si>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</si>
  <si>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</si>
  <si>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</si>
  <si>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</si>
  <si>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</si>
  <si>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</si>
  <si>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</si>
  <si>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</si>
  <si>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</si>
  <si>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</si>
  <si>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</si>
  <si>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</si>
  <si>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</si>
  <si>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</si>
  <si>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</si>
  <si>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</si>
  <si>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</si>
  <si>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</si>
  <si>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</si>
  <si>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</si>
  <si>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</si>
  <si>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</si>
  <si>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</si>
  <si>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</si>
  <si>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</si>
  <si>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</si>
  <si>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</si>
  <si>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</si>
  <si>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</si>
  <si>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</si>
  <si>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</si>
  <si>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</si>
  <si>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</si>
  <si>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</si>
  <si>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</si>
  <si>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</si>
  <si>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</si>
  <si>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</si>
  <si>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</si>
  <si>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</si>
  <si>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</si>
  <si>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</si>
  <si>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</si>
  <si>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</si>
  <si>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</si>
  <si>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</si>
  <si>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</si>
  <si>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</si>
  <si>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</si>
  <si>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</si>
  <si>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</si>
  <si>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</si>
  <si>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</si>
  <si>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</si>
  <si>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</si>
  <si>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</si>
  <si>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</si>
  <si>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</si>
  <si>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</si>
  <si>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</si>
  <si>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</si>
  <si>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</si>
  <si>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</si>
  <si>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</si>
  <si>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</si>
  <si>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</si>
  <si>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</si>
  <si>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</si>
  <si>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</si>
  <si>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</si>
  <si>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</si>
  <si>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</si>
  <si>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</si>
  <si>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</si>
  <si>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</si>
  <si>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</si>
  <si>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</si>
  <si>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</si>
  <si>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</si>
  <si>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</si>
  <si>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</si>
  <si>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</si>
  <si>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</si>
  <si>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</si>
  <si>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</si>
  <si>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</si>
  <si>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</si>
  <si>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</si>
  <si>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</si>
  <si>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</si>
  <si>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</si>
  <si>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</si>
  <si>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</si>
  <si>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</si>
  <si>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</si>
  <si>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</si>
  <si>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</si>
  <si>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</si>
  <si>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</si>
  <si>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</si>
  <si>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</si>
  <si>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</si>
  <si>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</si>
  <si>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</si>
  <si>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</si>
  <si>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</si>
  <si>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</si>
  <si>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</si>
  <si>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</si>
  <si>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</si>
  <si>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</si>
  <si>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</si>
  <si>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</si>
  <si>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</si>
  <si>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</si>
  <si>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</si>
  <si>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</si>
  <si>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</si>
  <si>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</si>
  <si>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</si>
  <si>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</si>
  <si>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</si>
  <si>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</si>
  <si>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</si>
  <si>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</si>
  <si>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</si>
  <si>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</si>
  <si>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</si>
  <si>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</si>
  <si>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</si>
  <si>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</si>
  <si>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</si>
  <si>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</si>
  <si>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</si>
  <si>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</si>
  <si>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</si>
  <si>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</si>
  <si>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</si>
  <si>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</si>
  <si>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</si>
  <si>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</si>
  <si>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</si>
  <si>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</si>
  <si>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</si>
  <si>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</si>
  <si>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</si>
  <si>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</si>
  <si>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</si>
  <si>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</si>
  <si>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</si>
  <si>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</si>
  <si>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</si>
  <si>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</si>
  <si>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</si>
  <si>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</si>
  <si>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</si>
  <si>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</si>
  <si>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</si>
  <si>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</si>
  <si>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</si>
  <si>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</si>
  <si>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</si>
  <si>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</si>
  <si>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</si>
  <si>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</si>
  <si>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</si>
  <si>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</si>
  <si>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</si>
  <si>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</si>
  <si>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</si>
  <si>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</si>
  <si>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</si>
  <si>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</si>
  <si>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</si>
  <si>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</si>
  <si>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</si>
  <si>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</si>
  <si>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</si>
  <si>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</si>
  <si>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</si>
  <si>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</si>
  <si>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</si>
  <si>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</si>
  <si>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</si>
  <si>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</si>
  <si>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</si>
  <si>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</si>
  <si>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</si>
  <si>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</si>
  <si>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</si>
  <si>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</si>
  <si>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</si>
  <si>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</si>
  <si>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</si>
  <si>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</si>
  <si>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</si>
  <si>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</si>
  <si>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</si>
  <si>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</si>
  <si>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</si>
  <si>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</si>
  <si>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</si>
  <si>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</si>
  <si>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</si>
  <si>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</si>
  <si>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</si>
  <si>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</si>
  <si>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</si>
  <si>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</si>
  <si>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</si>
  <si>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</si>
  <si>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</si>
  <si>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</si>
  <si>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</si>
  <si>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</si>
  <si>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</si>
  <si>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</si>
  <si>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</si>
  <si>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</si>
  <si>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</si>
  <si>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</si>
  <si>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</si>
  <si>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</si>
  <si>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</si>
  <si>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</si>
  <si>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</si>
  <si>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</si>
  <si>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</si>
  <si>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</si>
  <si>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</si>
  <si>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</si>
  <si>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</si>
  <si>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</si>
  <si>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</si>
  <si>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</si>
  <si>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</si>
  <si>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</si>
  <si>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</si>
  <si>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</si>
  <si>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</si>
  <si>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</si>
  <si>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</si>
  <si>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</si>
  <si>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</si>
  <si>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</si>
  <si>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</si>
  <si>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</si>
  <si>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</si>
  <si>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</si>
  <si>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</si>
  <si>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</si>
  <si>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</si>
  <si>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</si>
  <si>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</si>
  <si>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</si>
  <si>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</si>
  <si>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</si>
  <si>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</si>
  <si>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</si>
  <si>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</si>
  <si>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</si>
  <si>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</si>
  <si>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</si>
  <si>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</si>
  <si>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</si>
  <si>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</si>
  <si>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</si>
  <si>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</si>
  <si>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</si>
  <si>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</si>
  <si>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</si>
  <si>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</si>
  <si>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</si>
  <si>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</si>
  <si>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</si>
  <si>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</si>
  <si>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</si>
  <si>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</si>
  <si>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</si>
  <si>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</si>
  <si>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</si>
  <si>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</si>
  <si>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</si>
  <si>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</si>
  <si>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</si>
  <si>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</si>
  <si>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</si>
  <si>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</si>
  <si>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</si>
  <si>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</si>
  <si>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</si>
  <si>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</si>
  <si>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</si>
  <si>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</si>
  <si>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</si>
  <si>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</si>
  <si>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</si>
  <si>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</si>
  <si>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</si>
  <si>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</si>
  <si>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</si>
  <si>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</si>
  <si>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</si>
  <si>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</si>
  <si>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</si>
  <si>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</si>
  <si>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</si>
  <si>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</si>
  <si>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</si>
  <si>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</si>
  <si>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</si>
  <si>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</si>
  <si>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</si>
  <si>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</si>
  <si>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</si>
  <si>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</si>
  <si>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</si>
  <si>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</si>
  <si>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</si>
  <si>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</si>
  <si>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</si>
  <si>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</si>
  <si>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</si>
  <si>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</si>
  <si>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</si>
  <si>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</si>
  <si>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</si>
  <si>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</si>
  <si>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</si>
  <si>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</si>
  <si>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</si>
  <si>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</si>
  <si>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</si>
  <si>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</si>
  <si>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</si>
  <si>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</si>
  <si>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</si>
  <si>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</si>
  <si>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</si>
  <si>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</si>
  <si>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</si>
  <si>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</si>
  <si>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</si>
  <si>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</si>
  <si>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</si>
  <si>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</si>
  <si>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</si>
  <si>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</si>
  <si>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</si>
  <si>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</si>
  <si>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</si>
  <si>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</si>
  <si>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</si>
  <si>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</si>
  <si>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</si>
  <si>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</si>
  <si>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</si>
  <si>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</si>
  <si>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</si>
  <si>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</si>
  <si>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</si>
  <si>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</si>
  <si>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</si>
  <si>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</si>
  <si>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</si>
  <si>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</si>
  <si>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</si>
  <si>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</si>
  <si>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</si>
  <si>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</si>
  <si>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</si>
  <si>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</si>
  <si>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</si>
  <si>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</si>
  <si>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</si>
  <si>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</si>
  <si>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</si>
  <si>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</si>
  <si>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</si>
  <si>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</si>
  <si>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</si>
  <si>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</si>
  <si>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</si>
  <si>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</si>
  <si>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</si>
  <si>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</si>
  <si>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</si>
  <si>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</si>
  <si>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</si>
  <si>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</si>
  <si>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</si>
  <si>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</si>
  <si>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</si>
  <si>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</si>
  <si>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</si>
  <si>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</si>
  <si>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</si>
  <si>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</si>
  <si>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</si>
  <si>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</si>
  <si>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</si>
  <si>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</si>
  <si>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</si>
  <si>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</si>
  <si>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</si>
  <si>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</si>
  <si>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</si>
  <si>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</si>
  <si>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</si>
  <si>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</si>
  <si>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</si>
  <si>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</si>
  <si>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</si>
  <si>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</si>
  <si>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</si>
  <si>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</si>
  <si>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</si>
  <si>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</si>
  <si>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</si>
  <si>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</si>
  <si>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</si>
  <si>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</si>
  <si>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</si>
  <si>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</si>
  <si>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</si>
  <si>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</si>
  <si>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</si>
  <si>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</si>
  <si>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</si>
  <si>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</si>
  <si>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</si>
  <si>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</si>
  <si>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</si>
  <si>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</si>
  <si>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</si>
  <si>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</si>
  <si>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</si>
  <si>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</si>
  <si>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</si>
  <si>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</si>
  <si>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</si>
  <si>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</si>
  <si>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</si>
  <si>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</si>
  <si>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</si>
  <si>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</si>
  <si>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</si>
  <si>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</si>
  <si>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</si>
  <si>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</si>
  <si>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</si>
  <si>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</si>
  <si>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</si>
  <si>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</si>
  <si>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</si>
  <si>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</si>
  <si>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</si>
  <si>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</si>
  <si>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</si>
  <si>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</si>
  <si>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</si>
  <si>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</si>
  <si>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</si>
  <si>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</si>
  <si>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</si>
  <si>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</si>
  <si>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</si>
  <si>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</si>
  <si>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</si>
  <si>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</si>
  <si>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</si>
  <si>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</si>
  <si>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</si>
  <si>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</si>
  <si>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</si>
  <si>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</si>
  <si>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</si>
  <si>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</si>
  <si>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</si>
  <si>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</si>
  <si>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</si>
  <si>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</si>
  <si>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</si>
  <si>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</si>
  <si>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</si>
  <si>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</si>
  <si>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</si>
  <si>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</si>
  <si>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</si>
  <si>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</si>
  <si>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</si>
  <si>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</si>
  <si>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</si>
  <si>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</si>
  <si>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</si>
  <si>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</si>
  <si>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</si>
  <si>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</si>
  <si>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</si>
  <si>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</si>
  <si>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</si>
  <si>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</si>
  <si>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</si>
  <si>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</si>
  <si>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</si>
  <si>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</si>
  <si>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</si>
  <si>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</si>
  <si>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</si>
  <si>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</si>
  <si>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</si>
  <si>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</si>
  <si>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</si>
  <si>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</si>
  <si>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</si>
  <si>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</si>
  <si>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</si>
  <si>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</si>
  <si>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</si>
  <si>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</si>
  <si>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</si>
  <si>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</si>
  <si>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</si>
  <si>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</si>
  <si>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</si>
  <si>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</si>
  <si>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</si>
  <si>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</si>
  <si>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</si>
  <si>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</si>
  <si>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</si>
  <si>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</si>
  <si>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</si>
  <si>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</si>
  <si>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</si>
  <si>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</si>
  <si>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</si>
  <si>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</si>
  <si>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</si>
  <si>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</si>
  <si>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</si>
  <si>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</si>
  <si>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</si>
  <si>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</si>
  <si>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</si>
  <si>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</si>
  <si>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</si>
  <si>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</si>
  <si>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</si>
  <si>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</si>
  <si>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</si>
  <si>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</si>
  <si>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</si>
  <si>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</si>
  <si>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</si>
  <si>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</si>
  <si>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</si>
  <si>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</si>
  <si>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</si>
  <si>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</si>
  <si>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</si>
  <si>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</si>
  <si>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</si>
  <si>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</si>
  <si>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</si>
  <si>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</si>
  <si>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</si>
  <si>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</si>
  <si>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</si>
  <si>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</si>
  <si>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</si>
  <si>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</si>
  <si>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</si>
  <si>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</si>
  <si>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</si>
  <si>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</si>
  <si>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</si>
  <si>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</si>
  <si>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</si>
  <si>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</si>
  <si>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</si>
  <si>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</si>
  <si>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</si>
  <si>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</si>
  <si>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</si>
  <si>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</si>
  <si>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</si>
  <si>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</si>
  <si>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</si>
  <si>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</si>
  <si>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</si>
  <si>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</si>
  <si>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</si>
  <si>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</si>
  <si>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</si>
  <si>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</si>
  <si>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</si>
  <si>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</si>
  <si>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</si>
  <si>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</si>
  <si>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</si>
  <si>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</si>
  <si>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</si>
  <si>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</si>
  <si>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</si>
  <si>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</si>
  <si>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</si>
  <si>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</si>
  <si>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</si>
  <si>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</si>
  <si>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</si>
  <si>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</si>
  <si>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</si>
  <si>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</si>
  <si>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</si>
  <si>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</si>
  <si>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</si>
  <si>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</si>
  <si>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</si>
  <si>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</si>
  <si>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</si>
  <si>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</si>
  <si>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</si>
  <si>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</si>
  <si>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</si>
  <si>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</si>
  <si>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</si>
  <si>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</si>
  <si>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</si>
  <si>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</si>
  <si>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</si>
  <si>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</si>
  <si>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</si>
  <si>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</si>
  <si>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</si>
  <si>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</si>
  <si>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</si>
  <si>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</si>
  <si>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</si>
  <si>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</si>
  <si>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</si>
  <si>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</si>
  <si>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</si>
  <si>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</si>
  <si>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</si>
  <si>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</si>
  <si>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</si>
  <si>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</si>
  <si>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</si>
  <si>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</si>
  <si>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</si>
  <si>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</si>
  <si>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</si>
  <si>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</si>
  <si>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</si>
  <si>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</si>
  <si>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</si>
  <si>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</si>
  <si>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</si>
  <si>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</si>
  <si>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</si>
  <si>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</si>
  <si>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</si>
  <si>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</si>
  <si>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</si>
  <si>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</si>
  <si>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</si>
  <si>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</si>
  <si>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</si>
  <si>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</si>
  <si>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</si>
  <si>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</si>
  <si>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</si>
  <si>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</si>
  <si>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</si>
  <si>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</si>
  <si>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</si>
  <si>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</si>
  <si>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</si>
  <si>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</si>
  <si>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</si>
  <si>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</si>
  <si>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</si>
  <si>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</si>
  <si>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</si>
  <si>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</si>
  <si>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</si>
  <si>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</si>
  <si>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</si>
  <si>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</si>
  <si>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</si>
  <si>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</si>
  <si>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</si>
  <si>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</si>
  <si>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</si>
  <si>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</si>
  <si>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</si>
  <si>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</si>
  <si>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</si>
  <si>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</si>
  <si>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</si>
  <si>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</si>
  <si>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</si>
  <si>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</si>
  <si>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</si>
  <si>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</si>
  <si>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</si>
  <si>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</si>
  <si>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</si>
  <si>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</si>
  <si>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</si>
  <si>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</si>
  <si>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</si>
  <si>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</si>
  <si>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</si>
  <si>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</si>
  <si>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</si>
  <si>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</si>
  <si>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</si>
  <si>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</si>
  <si>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</si>
  <si>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</si>
  <si>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</si>
  <si>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</si>
  <si>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</si>
  <si>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</si>
  <si>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</si>
  <si>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</si>
  <si>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</si>
  <si>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</si>
  <si>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</si>
  <si>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</si>
  <si>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</si>
  <si>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</si>
  <si>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</si>
  <si>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</si>
  <si>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</si>
  <si>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</si>
  <si>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</si>
  <si>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</si>
  <si>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</si>
  <si>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</si>
  <si>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</si>
  <si>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</si>
  <si>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</si>
  <si>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</si>
  <si>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</si>
  <si>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</si>
  <si>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</si>
  <si>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</si>
  <si>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</si>
  <si>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</si>
  <si>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</si>
  <si>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</si>
  <si>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</si>
  <si>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</si>
  <si>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</si>
  <si>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</si>
  <si>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</si>
  <si>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</si>
  <si>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</si>
  <si>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</si>
  <si>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</si>
  <si>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</si>
  <si>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</si>
  <si>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</si>
  <si>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</si>
  <si>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</si>
  <si>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</si>
  <si>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</si>
  <si>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</si>
  <si>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</si>
  <si>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</si>
  <si>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</si>
  <si>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</si>
  <si>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</si>
  <si>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</si>
  <si>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</si>
  <si>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</si>
  <si>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</si>
  <si>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</si>
  <si>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</si>
  <si>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</si>
  <si>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</si>
  <si>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</si>
  <si>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</si>
  <si>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</si>
  <si>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</si>
  <si>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</si>
  <si>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</si>
  <si>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</si>
  <si>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</si>
  <si>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</si>
  <si>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</si>
  <si>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</si>
  <si>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</si>
  <si>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</si>
  <si>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</si>
  <si>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</si>
  <si>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</si>
  <si>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</si>
  <si>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</si>
  <si>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</si>
  <si>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</si>
  <si>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</si>
  <si>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</si>
  <si>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</si>
  <si>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</si>
  <si>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</si>
  <si>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</si>
  <si>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</si>
  <si>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</si>
  <si>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</si>
  <si>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</si>
  <si>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</si>
  <si>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</si>
  <si>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</si>
  <si>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</si>
  <si>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</si>
  <si>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</si>
  <si>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</si>
  <si>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</si>
  <si>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</si>
  <si>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</si>
  <si>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</si>
  <si>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</si>
  <si>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</si>
  <si>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</si>
  <si>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</si>
  <si>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</si>
  <si>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</si>
  <si>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</si>
  <si>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</si>
  <si>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</si>
  <si>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</si>
  <si>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</si>
  <si>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</si>
  <si>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</si>
  <si>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</si>
  <si>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</si>
  <si>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</si>
  <si>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</si>
  <si>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</si>
  <si>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</si>
  <si>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</si>
  <si>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</si>
  <si>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</si>
  <si>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</si>
  <si>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</si>
  <si>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</si>
  <si>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</si>
  <si>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</si>
  <si>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</si>
  <si>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</si>
  <si>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</si>
  <si>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</si>
  <si>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</si>
  <si>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</si>
  <si>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</si>
  <si>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</si>
  <si>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</si>
  <si>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</si>
  <si>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</si>
  <si>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</si>
  <si>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</si>
  <si>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</si>
  <si>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</si>
  <si>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</si>
  <si>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</si>
  <si>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</si>
  <si>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</si>
  <si>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</si>
  <si>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</si>
  <si>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</si>
  <si>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</si>
  <si>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</si>
  <si>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</si>
  <si>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</si>
  <si>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</si>
  <si>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</si>
  <si>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</si>
  <si>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</si>
  <si>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</si>
  <si>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</si>
  <si>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</si>
  <si>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</si>
  <si>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</si>
  <si>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</si>
  <si>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</si>
  <si>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</si>
  <si>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</si>
  <si>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</si>
  <si>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</si>
  <si>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</si>
  <si>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</si>
  <si>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</si>
  <si>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</si>
  <si>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</si>
  <si>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</si>
  <si>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</si>
  <si>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</si>
  <si>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</si>
  <si>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</si>
  <si>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</si>
  <si>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</si>
  <si>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</si>
  <si>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</si>
  <si>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</si>
  <si>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</si>
  <si>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</si>
  <si>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</si>
  <si>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</si>
  <si>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</si>
  <si>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</si>
  <si>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</si>
  <si>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</si>
  <si>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</si>
  <si>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</si>
  <si>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</si>
  <si>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</si>
  <si>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</si>
  <si>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</si>
  <si>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</si>
  <si>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</si>
  <si>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</si>
  <si>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</si>
  <si>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</si>
  <si>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</si>
  <si>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</si>
  <si>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</si>
  <si>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</si>
  <si>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</si>
  <si>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</si>
  <si>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</si>
  <si>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</si>
  <si>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</si>
  <si>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</si>
  <si>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</si>
  <si>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</si>
  <si>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</si>
  <si>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</si>
  <si>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</si>
  <si>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</si>
  <si>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</si>
  <si>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</si>
  <si>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</si>
  <si>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</si>
  <si>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</si>
  <si>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</si>
  <si>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</si>
  <si>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</si>
  <si>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</si>
  <si>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</si>
  <si>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</si>
  <si>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</si>
  <si>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</si>
  <si>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</si>
  <si>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</si>
  <si>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</si>
  <si>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</si>
  <si>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</si>
  <si>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</si>
  <si>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</si>
  <si>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</si>
  <si>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</si>
  <si>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</si>
  <si>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</si>
  <si>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</si>
  <si>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</si>
  <si>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</si>
  <si>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</si>
  <si>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</si>
  <si>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</si>
  <si>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</si>
  <si>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</si>
  <si>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</si>
  <si>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</si>
  <si>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</si>
  <si>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</si>
  <si>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</si>
  <si>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</si>
  <si>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</si>
  <si>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</si>
  <si>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</si>
  <si>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</si>
  <si>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</si>
  <si>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</si>
  <si>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</si>
  <si>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</si>
  <si>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</si>
  <si>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</si>
  <si>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</si>
  <si>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</si>
  <si>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</si>
  <si>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</si>
  <si>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</si>
  <si>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</si>
  <si>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</si>
  <si>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</si>
  <si>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</si>
  <si>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</si>
  <si>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</si>
  <si>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</si>
  <si>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</si>
  <si>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</si>
  <si>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</si>
  <si>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</si>
  <si>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</si>
  <si>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</si>
  <si>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</si>
  <si>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</si>
  <si>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</si>
  <si>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</si>
  <si>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</si>
  <si>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</si>
  <si>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</si>
  <si>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</si>
  <si>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</si>
  <si>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</si>
  <si>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</si>
  <si>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</si>
  <si>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</si>
  <si>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</si>
  <si>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</si>
  <si>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</si>
  <si>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</si>
  <si>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</si>
  <si>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</si>
  <si>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</si>
  <si>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</si>
  <si>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</si>
  <si>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</si>
  <si>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</si>
  <si>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</si>
  <si>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</si>
  <si>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</si>
  <si>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</si>
  <si>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</si>
  <si>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</si>
  <si>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</si>
  <si>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</si>
  <si>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</si>
  <si>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</si>
  <si>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</si>
  <si>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</si>
  <si>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</si>
  <si>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</si>
  <si>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</si>
  <si>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</si>
  <si>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</si>
  <si>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</si>
  <si>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</si>
  <si>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</si>
  <si>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</si>
  <si>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</si>
  <si>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</si>
  <si>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</si>
  <si>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</si>
  <si>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</si>
  <si>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</si>
  <si>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</si>
  <si>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</si>
  <si>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</si>
  <si>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</si>
  <si>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</si>
  <si>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</si>
  <si>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</si>
  <si>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</si>
  <si>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</si>
  <si>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</si>
  <si>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</si>
  <si>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</si>
  <si>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</si>
  <si>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</si>
  <si>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</si>
  <si>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</si>
  <si>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</si>
  <si>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</si>
  <si>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</si>
  <si>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</si>
  <si>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</si>
  <si>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</si>
  <si>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</si>
  <si>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</si>
  <si>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</si>
  <si>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</si>
  <si>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</si>
  <si>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</si>
  <si>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</si>
  <si>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</si>
  <si>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</si>
  <si>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</si>
  <si>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</si>
  <si>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</si>
  <si>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</si>
  <si>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</si>
  <si>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</si>
  <si>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</si>
  <si>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</si>
  <si>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</si>
  <si>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</si>
  <si>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</si>
  <si>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</si>
  <si>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</si>
  <si>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</si>
  <si>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</si>
  <si>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</si>
  <si>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</si>
  <si>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</si>
  <si>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</si>
  <si>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</si>
  <si>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</si>
  <si>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</si>
  <si>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</si>
  <si>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</si>
  <si>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</si>
  <si>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</si>
  <si>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</si>
  <si>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</si>
  <si>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</si>
  <si>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</si>
  <si>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</si>
  <si>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</si>
  <si>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</si>
  <si>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</si>
  <si>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</si>
  <si>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</si>
  <si>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</si>
  <si>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</si>
  <si>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</si>
  <si>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</si>
  <si>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</si>
  <si>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</si>
  <si>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</si>
  <si>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</si>
  <si>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</si>
  <si>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</si>
  <si>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</si>
  <si>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</si>
  <si>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</si>
  <si>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</si>
  <si>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</si>
  <si>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</si>
  <si>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</si>
  <si>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</si>
  <si>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</si>
  <si>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</si>
  <si>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</si>
  <si>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</si>
  <si>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</si>
  <si>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</si>
  <si>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</si>
  <si>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</si>
  <si>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</si>
  <si>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</si>
  <si>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</si>
  <si>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</si>
  <si>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</si>
  <si>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</si>
  <si>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</si>
  <si>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</si>
  <si>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</si>
  <si>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</si>
  <si>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</si>
  <si>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</si>
  <si>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</si>
  <si>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</si>
  <si>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</si>
  <si>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</si>
  <si>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</si>
  <si>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</si>
  <si>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</si>
  <si>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</si>
  <si>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</si>
  <si>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</si>
  <si>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</si>
  <si>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</si>
  <si>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</si>
  <si>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</si>
  <si>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</si>
  <si>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</si>
  <si>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</si>
  <si>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</si>
  <si>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</si>
  <si>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</si>
  <si>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</si>
  <si>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</si>
  <si>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</si>
  <si>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</si>
  <si>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</si>
  <si>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</si>
  <si>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</si>
  <si>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</si>
  <si>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</si>
  <si>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</si>
  <si>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</si>
  <si>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</si>
  <si>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</si>
  <si>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</si>
  <si>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</si>
  <si>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</si>
  <si>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</si>
  <si>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</si>
  <si>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</si>
  <si>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</si>
  <si>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</si>
  <si>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</si>
  <si>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</si>
  <si>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</si>
  <si>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</si>
  <si>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</si>
  <si>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</si>
  <si>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</si>
  <si>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</si>
  <si>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</si>
  <si>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</si>
  <si>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</si>
  <si>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</si>
  <si>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</si>
  <si>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</si>
  <si>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</si>
  <si>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</si>
  <si>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</si>
  <si>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</si>
  <si>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</si>
  <si>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</si>
  <si>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</si>
  <si>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</si>
  <si>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</si>
  <si>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</si>
  <si>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</si>
  <si>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</si>
  <si>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</si>
  <si>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</si>
  <si>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</si>
  <si>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</si>
  <si>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</si>
  <si>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</si>
  <si>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</si>
  <si>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</si>
  <si>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</si>
  <si>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</si>
  <si>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</si>
  <si>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</si>
  <si>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</si>
  <si>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</si>
  <si>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</si>
  <si>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</si>
  <si>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</si>
  <si>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</si>
  <si>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</si>
  <si>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</si>
  <si>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</si>
  <si>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</si>
  <si>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</si>
  <si>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</si>
  <si>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</si>
  <si>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</si>
  <si>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</si>
  <si>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</si>
  <si>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</si>
  <si>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</si>
  <si>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</si>
  <si>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</si>
  <si>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</si>
  <si>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</si>
  <si>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</si>
  <si>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</si>
  <si>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</si>
  <si>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</si>
  <si>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</si>
  <si>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</si>
  <si>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</si>
  <si>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</si>
  <si>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</si>
  <si>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</si>
  <si>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</si>
  <si>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</si>
  <si>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</si>
  <si>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</si>
  <si>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</si>
  <si>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</si>
  <si>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</si>
  <si>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</si>
  <si>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</si>
  <si>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</si>
  <si>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</si>
  <si>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</si>
  <si>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</si>
  <si>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</si>
  <si>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</si>
  <si>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</si>
  <si>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</si>
  <si>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</si>
  <si>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</si>
  <si>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</si>
  <si>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</si>
  <si>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</si>
  <si>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</si>
  <si>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</si>
  <si>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</si>
  <si>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</si>
  <si>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</si>
  <si>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</si>
  <si>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</si>
  <si>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</si>
  <si>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</si>
  <si>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</si>
  <si>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</si>
  <si>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</si>
  <si>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</si>
  <si>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</si>
  <si>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</si>
  <si>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</si>
  <si>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</si>
  <si>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</si>
  <si>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</si>
  <si>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</si>
  <si>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</si>
  <si>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</si>
  <si>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</si>
  <si>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</si>
  <si>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</si>
  <si>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</si>
  <si>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</si>
  <si>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</si>
  <si>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</si>
  <si>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</si>
  <si>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</si>
  <si>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</si>
  <si>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</si>
  <si>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</si>
  <si>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</si>
  <si>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</si>
  <si>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</si>
  <si>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</si>
  <si>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</si>
  <si>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</si>
  <si>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</si>
  <si>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</si>
  <si>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</si>
  <si>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</si>
  <si>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</si>
  <si>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</si>
  <si>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</si>
  <si>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</si>
  <si>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</si>
  <si>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</si>
  <si>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</si>
  <si>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</si>
  <si>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</si>
  <si>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</si>
  <si>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</si>
  <si>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</si>
  <si>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</si>
  <si>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</si>
  <si>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</si>
  <si>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</si>
  <si>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</si>
  <si>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</si>
  <si>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</si>
  <si>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</si>
  <si>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</si>
  <si>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</si>
  <si>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</si>
  <si>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</si>
  <si>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</si>
  <si>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</si>
  <si>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</si>
  <si>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</si>
  <si>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</si>
  <si>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</si>
  <si>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</si>
  <si>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</si>
  <si>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</si>
  <si>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</si>
  <si>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</si>
  <si>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</si>
  <si>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</si>
  <si>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</si>
  <si>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</si>
  <si>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</si>
  <si>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</si>
  <si>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</si>
  <si>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</si>
  <si>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</si>
  <si>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</si>
  <si>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</si>
  <si>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</si>
  <si>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</si>
  <si>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</si>
  <si>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</si>
  <si>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</si>
  <si>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</si>
  <si>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</si>
  <si>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</si>
  <si>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</si>
  <si>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</si>
  <si>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</si>
  <si>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</si>
  <si>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</si>
  <si>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</si>
  <si>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</si>
  <si>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</si>
  <si>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</si>
  <si>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</si>
  <si>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</si>
  <si>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</si>
  <si>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</si>
  <si>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</si>
  <si>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</si>
  <si>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</si>
  <si>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</si>
  <si>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</si>
  <si>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</si>
  <si>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</si>
  <si>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</si>
  <si>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</si>
  <si>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</si>
  <si>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</si>
  <si>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</si>
  <si>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</si>
  <si>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</si>
  <si>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</si>
  <si>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</si>
  <si>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</si>
  <si>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</si>
  <si>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</si>
  <si>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</si>
  <si>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</si>
  <si>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</si>
  <si>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</si>
  <si>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</si>
  <si>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</si>
  <si>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</si>
  <si>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</si>
  <si>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</si>
  <si>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</si>
  <si>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</si>
  <si>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</si>
  <si>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</si>
  <si>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</si>
  <si>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</si>
  <si>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</si>
  <si>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</si>
  <si>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</si>
  <si>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</si>
  <si>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</si>
  <si>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</si>
  <si>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</si>
  <si>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</si>
  <si>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</si>
  <si>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</si>
  <si>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</si>
  <si>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</si>
  <si>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</si>
  <si>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</si>
  <si>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</si>
  <si>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</si>
  <si>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</si>
  <si>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</si>
  <si>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</si>
  <si>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</si>
  <si>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</si>
  <si>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</si>
  <si>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</si>
  <si>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</si>
  <si>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</si>
  <si>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</si>
  <si>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</si>
  <si>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</si>
  <si>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</si>
  <si>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</si>
  <si>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</si>
  <si>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</si>
  <si>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</si>
  <si>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</si>
  <si>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</si>
  <si>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</si>
  <si>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</si>
  <si>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</si>
  <si>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</si>
  <si>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</si>
  <si>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</si>
  <si>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</si>
  <si>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</si>
  <si>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</si>
  <si>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</si>
  <si>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</si>
  <si>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</si>
  <si>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</si>
  <si>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</si>
  <si>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</si>
  <si>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</si>
  <si>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</si>
  <si>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</si>
  <si>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</si>
  <si>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</si>
  <si>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</si>
  <si>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</si>
  <si>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</si>
  <si>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</si>
  <si>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</si>
  <si>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</si>
  <si>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</si>
  <si>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</si>
  <si>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</si>
  <si>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</si>
  <si>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</si>
  <si>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</si>
  <si>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</si>
  <si>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</si>
  <si>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</si>
  <si>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</si>
  <si>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</si>
  <si>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</si>
  <si>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</si>
  <si>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</si>
  <si>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</si>
  <si>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</si>
  <si>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</si>
  <si>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</si>
  <si>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</si>
  <si>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</si>
  <si>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</si>
  <si>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</si>
  <si>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</si>
  <si>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</si>
  <si>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</si>
  <si>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</si>
  <si>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</si>
  <si>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</si>
  <si>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</si>
  <si>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</si>
  <si>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</si>
  <si>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</si>
  <si>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</si>
  <si>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</si>
  <si>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</si>
  <si>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</si>
  <si>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</si>
  <si>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</si>
  <si>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</si>
  <si>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</si>
  <si>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</si>
  <si>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</si>
  <si>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</si>
  <si>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</si>
  <si>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</si>
  <si>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</si>
  <si>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</si>
  <si>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</si>
  <si>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</si>
  <si>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</si>
  <si>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</si>
  <si>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</si>
  <si>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</si>
  <si>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</si>
  <si>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</si>
  <si>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</si>
  <si>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</si>
  <si>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</si>
  <si>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</si>
  <si>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</si>
  <si>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</si>
  <si>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</si>
  <si>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</si>
  <si>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</si>
  <si>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</si>
  <si>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</si>
  <si>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</si>
  <si>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</si>
  <si>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</si>
  <si>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</si>
  <si>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</si>
  <si>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</si>
  <si>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</si>
  <si>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</si>
  <si>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</si>
  <si>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</si>
  <si>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</si>
  <si>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</si>
  <si>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</si>
  <si>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</si>
  <si>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</si>
  <si>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</si>
  <si>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</si>
  <si>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</si>
  <si>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</si>
  <si>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</si>
  <si>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</si>
  <si>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</si>
  <si>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</si>
  <si>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</si>
  <si>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</si>
  <si>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</si>
  <si>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</si>
  <si>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</si>
  <si>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</si>
  <si>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</si>
  <si>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</si>
  <si>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</si>
  <si>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</si>
  <si>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</si>
  <si>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</si>
  <si>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</si>
  <si>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</si>
  <si>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</si>
  <si>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</si>
  <si>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</si>
  <si>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</si>
  <si>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</si>
  <si>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</si>
  <si>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</si>
  <si>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</si>
  <si>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</si>
  <si>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</si>
  <si>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</si>
  <si>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</si>
  <si>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</si>
  <si>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</si>
  <si>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</si>
  <si>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</si>
  <si>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</si>
  <si>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</si>
  <si>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</si>
  <si>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</si>
  <si>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</si>
  <si>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</si>
  <si>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</si>
  <si>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</si>
  <si>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</si>
  <si>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</si>
  <si>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</si>
  <si>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</si>
  <si>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</si>
  <si>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</si>
  <si>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</si>
  <si>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</si>
  <si>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</si>
  <si>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</si>
  <si>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</si>
  <si>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</si>
  <si>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</si>
  <si>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</si>
  <si>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</si>
  <si>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</si>
  <si>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</si>
  <si>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</si>
  <si>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</si>
  <si>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</si>
  <si>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</si>
  <si>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</si>
  <si>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</si>
  <si>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</si>
  <si>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</si>
  <si>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</si>
  <si>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</si>
  <si>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</si>
  <si>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</si>
  <si>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</si>
  <si>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</si>
  <si>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</si>
  <si>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</si>
  <si>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</si>
  <si>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</si>
  <si>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</si>
  <si>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</si>
  <si>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</si>
  <si>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</si>
  <si>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</si>
  <si>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</si>
  <si>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</si>
  <si>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</si>
  <si>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</si>
  <si>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</si>
  <si>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</si>
  <si>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</si>
  <si>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</si>
  <si>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</si>
  <si>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</si>
  <si>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</si>
  <si>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</si>
  <si>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</si>
  <si>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</si>
  <si>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</si>
  <si>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</si>
  <si>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</si>
  <si>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</si>
  <si>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</si>
  <si>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</si>
  <si>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</si>
  <si>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</si>
  <si>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</si>
  <si>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</si>
  <si>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</si>
  <si>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</si>
  <si>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</si>
  <si>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</si>
  <si>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</si>
  <si>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</si>
  <si>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</si>
  <si>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</si>
  <si>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</si>
  <si>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</si>
  <si>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</si>
  <si>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</si>
  <si>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</si>
  <si>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</si>
  <si>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</si>
  <si>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</si>
  <si>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</si>
  <si>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</si>
  <si>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</si>
  <si>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</si>
  <si>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</si>
  <si>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</si>
  <si>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</si>
  <si>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</si>
  <si>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</si>
  <si>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</si>
  <si>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</si>
  <si>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</si>
  <si>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</si>
  <si>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</si>
  <si>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</si>
  <si>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</si>
  <si>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</si>
  <si>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</si>
  <si>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</si>
  <si>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</si>
  <si>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</si>
  <si>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</si>
  <si>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</si>
  <si>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</si>
  <si>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</si>
  <si>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</si>
  <si>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</si>
  <si>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</si>
  <si>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</si>
  <si>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</si>
  <si>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</si>
  <si>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</si>
  <si>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</si>
  <si>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</si>
  <si>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</si>
  <si>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</si>
  <si>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</si>
  <si>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</si>
  <si>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</si>
  <si>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</si>
  <si>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</si>
  <si>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</si>
  <si>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</si>
  <si>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</si>
  <si>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</si>
  <si>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</si>
  <si>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</si>
  <si>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</si>
  <si>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</si>
  <si>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</si>
  <si>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</si>
  <si>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</si>
  <si>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</si>
  <si>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</si>
  <si>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</si>
  <si>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</si>
  <si>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</si>
  <si>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</si>
  <si>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</si>
  <si>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</si>
  <si>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</si>
  <si>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</si>
  <si>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</si>
  <si>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</si>
  <si>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</si>
  <si>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</si>
  <si>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</si>
  <si>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</si>
  <si>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</si>
  <si>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</si>
  <si>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</si>
  <si>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</si>
  <si>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</si>
  <si>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</si>
  <si>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</si>
  <si>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</si>
  <si>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</si>
  <si>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</si>
  <si>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</si>
  <si>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</si>
  <si>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</si>
  <si>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</si>
  <si>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</si>
  <si>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</si>
  <si>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</si>
  <si>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</si>
  <si>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</si>
  <si>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</si>
  <si>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</si>
  <si>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</si>
  <si>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</si>
  <si>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</si>
  <si>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</si>
  <si>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</si>
  <si>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</si>
  <si>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</si>
  <si>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</si>
  <si>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</si>
  <si>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</si>
  <si>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</si>
  <si>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</si>
  <si>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</si>
  <si>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</si>
  <si>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</si>
  <si>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</si>
  <si>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</si>
  <si>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</si>
  <si>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</si>
  <si>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</si>
  <si>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</si>
  <si>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</si>
  <si>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</si>
  <si>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</si>
  <si>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</si>
  <si>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</si>
  <si>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</si>
  <si>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</si>
  <si>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</si>
  <si>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</si>
  <si>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</si>
  <si>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</si>
  <si>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</si>
  <si>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</si>
  <si>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</si>
  <si>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</si>
  <si>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</si>
  <si>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</si>
  <si>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</si>
  <si>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</si>
  <si>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</si>
  <si>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</si>
  <si>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</si>
  <si>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</si>
  <si>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</si>
  <si>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</si>
  <si>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</si>
  <si>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</si>
  <si>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</si>
  <si>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</si>
  <si>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</si>
  <si>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</si>
  <si>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</si>
  <si>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</si>
  <si>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</si>
  <si>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</si>
  <si>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</si>
  <si>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</si>
  <si>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</si>
  <si>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</si>
  <si>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</si>
  <si>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</si>
  <si>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</si>
  <si>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</si>
  <si>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</si>
  <si>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</si>
  <si>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</si>
  <si>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</si>
  <si>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</si>
  <si>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</si>
  <si>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</si>
  <si>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</si>
  <si>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</si>
  <si>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</si>
  <si>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</si>
  <si>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</si>
  <si>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</si>
  <si>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</si>
  <si>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</si>
  <si>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</si>
  <si>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</si>
  <si>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</si>
  <si>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</si>
  <si>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</si>
  <si>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</si>
  <si>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</si>
  <si>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</si>
  <si>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</si>
  <si>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</si>
  <si>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</si>
  <si>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</si>
  <si>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</si>
  <si>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</si>
  <si>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</si>
  <si>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</si>
  <si>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</si>
  <si>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</si>
  <si>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</si>
  <si>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</si>
  <si>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</si>
  <si>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</si>
  <si>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</si>
  <si>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</si>
  <si>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</si>
  <si>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</si>
  <si>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</si>
  <si>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</si>
  <si>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</si>
  <si>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</si>
  <si>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</si>
  <si>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</si>
  <si>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</si>
  <si>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</si>
  <si>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</si>
  <si>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</si>
  <si>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</si>
  <si>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</si>
  <si>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</si>
  <si>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</si>
  <si>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</si>
  <si>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</si>
  <si>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</si>
  <si>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</si>
  <si>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</si>
  <si>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</si>
  <si>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</si>
  <si>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</si>
  <si>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</si>
  <si>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</si>
  <si>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</si>
  <si>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</si>
  <si>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</si>
  <si>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</si>
  <si>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</si>
  <si>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</si>
  <si>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</si>
  <si>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</si>
  <si>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</si>
  <si>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</si>
  <si>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</si>
  <si>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</si>
  <si>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</si>
  <si>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</si>
  <si>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</si>
  <si>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</si>
  <si>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</si>
  <si>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</si>
  <si>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</si>
  <si>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</si>
  <si>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</si>
  <si>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</si>
  <si>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</si>
  <si>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</si>
  <si>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</si>
  <si>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</si>
  <si>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</si>
  <si>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</si>
  <si>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</si>
  <si>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</si>
  <si>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</si>
  <si>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</si>
  <si>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</si>
  <si>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</si>
  <si>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</si>
  <si>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</si>
  <si>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</si>
  <si>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</si>
  <si>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</si>
  <si>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</si>
  <si>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</si>
  <si>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</si>
  <si>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</si>
  <si>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</si>
  <si>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</si>
  <si>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</si>
  <si>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</si>
  <si>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</si>
  <si>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</si>
  <si>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</si>
  <si>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</si>
  <si>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</si>
  <si>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</si>
  <si>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</si>
  <si>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</si>
  <si>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</si>
  <si>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</si>
  <si>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</si>
  <si>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</si>
  <si>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</si>
  <si>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</si>
  <si>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</si>
  <si>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</si>
  <si>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</si>
  <si>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</si>
  <si>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</si>
  <si>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</si>
  <si>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</si>
  <si>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</si>
  <si>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</si>
  <si>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</si>
  <si>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</si>
  <si>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</si>
  <si>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</si>
  <si>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</si>
  <si>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</si>
  <si>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</si>
  <si>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</si>
  <si>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</si>
  <si>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</si>
  <si>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</si>
  <si>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</si>
  <si>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</si>
  <si>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</si>
  <si>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</si>
  <si>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</si>
  <si>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</si>
  <si>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</si>
  <si>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</si>
  <si>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</si>
  <si>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</si>
  <si>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</si>
  <si>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</si>
  <si>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</si>
  <si>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</si>
  <si>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</si>
  <si>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</si>
  <si>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</si>
  <si>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</si>
  <si>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</si>
  <si>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</si>
  <si>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</si>
  <si>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</si>
  <si>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</si>
  <si>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</si>
  <si>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</si>
  <si>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</si>
  <si>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</si>
  <si>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</si>
  <si>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</si>
  <si>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</si>
  <si>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</si>
  <si>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</si>
  <si>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</si>
  <si>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</si>
  <si>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</si>
  <si>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</si>
  <si>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</si>
  <si>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</si>
  <si>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</si>
  <si>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</si>
  <si>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</si>
  <si>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</si>
  <si>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</si>
  <si>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</si>
  <si>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</si>
  <si>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</si>
  <si>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</si>
  <si>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</si>
  <si>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</si>
  <si>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</si>
  <si>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</si>
  <si>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</si>
  <si>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</si>
  <si>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</si>
  <si>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</si>
  <si>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</si>
  <si>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</si>
  <si>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</si>
  <si>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</si>
  <si>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</si>
  <si>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</si>
  <si>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</si>
  <si>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</si>
  <si>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</si>
  <si>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</si>
  <si>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</si>
  <si>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</si>
  <si>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</si>
  <si>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</si>
  <si>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</si>
  <si>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</si>
  <si>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</si>
  <si>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</si>
  <si>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</si>
  <si>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</si>
  <si>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</si>
  <si>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</si>
  <si>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</si>
  <si>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</si>
  <si>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</si>
  <si>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</si>
  <si>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</si>
  <si>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</si>
  <si>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</si>
  <si>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</si>
  <si>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</si>
  <si>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</si>
  <si>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</si>
  <si>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</si>
  <si>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</si>
  <si>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</si>
  <si>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</si>
  <si>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</si>
  <si>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</si>
  <si>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</si>
  <si>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</si>
  <si>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</si>
  <si>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</si>
  <si>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</si>
  <si>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</si>
  <si>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</si>
  <si>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</si>
  <si>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</si>
  <si>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</si>
  <si>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</si>
  <si>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</si>
  <si>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</si>
  <si>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</si>
  <si>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</si>
  <si>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</si>
  <si>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</si>
  <si>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</si>
  <si>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</si>
  <si>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</si>
  <si>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</si>
  <si>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</si>
  <si>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</si>
  <si>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</si>
  <si>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</si>
  <si>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</si>
  <si>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</si>
  <si>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</si>
  <si>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</si>
  <si>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</si>
  <si>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</si>
  <si>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</si>
  <si>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</si>
  <si>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</si>
  <si>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</si>
  <si>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</si>
  <si>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</si>
  <si>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</si>
  <si>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</si>
  <si>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</si>
  <si>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</si>
  <si>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</si>
  <si>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</si>
  <si>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</si>
  <si>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</si>
  <si>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</si>
  <si>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</si>
  <si>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</si>
  <si>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</si>
  <si>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</si>
  <si>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</si>
  <si>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</si>
  <si>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</si>
  <si>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</si>
  <si>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</si>
  <si>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</si>
  <si>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</si>
  <si>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</si>
  <si>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</si>
  <si>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</si>
  <si>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</si>
  <si>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</si>
  <si>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</si>
  <si>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</si>
  <si>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</si>
  <si>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</si>
  <si>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</si>
  <si>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</si>
  <si>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</si>
  <si>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</si>
  <si>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</si>
  <si>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</si>
  <si>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</si>
  <si>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</si>
  <si>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</si>
  <si>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</si>
  <si>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</si>
  <si>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</si>
  <si>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</si>
  <si>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</si>
  <si>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</si>
  <si>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</si>
  <si>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</si>
  <si>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</si>
  <si>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</si>
  <si>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</si>
  <si>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</si>
  <si>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</si>
  <si>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</si>
  <si>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</si>
  <si>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</si>
  <si>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</si>
  <si>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</si>
  <si>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</si>
  <si>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</si>
  <si>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</si>
  <si>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</si>
  <si>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</si>
  <si>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</si>
  <si>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</si>
  <si>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</si>
  <si>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</si>
  <si>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</si>
  <si>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</si>
  <si>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</si>
  <si>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</si>
  <si>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</si>
  <si>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</si>
  <si>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</si>
  <si>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</si>
  <si>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</si>
  <si>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</si>
  <si>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</si>
  <si>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</si>
  <si>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</si>
  <si>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</si>
  <si>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</si>
  <si>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</si>
  <si>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</si>
  <si>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</si>
  <si>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</si>
  <si>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</si>
  <si>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</si>
  <si>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</si>
  <si>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</si>
  <si>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</si>
  <si>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</si>
  <si>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</si>
  <si>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</si>
  <si>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</si>
  <si>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</si>
  <si>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</si>
  <si>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</si>
  <si>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</si>
  <si>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</si>
  <si>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</si>
  <si>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</si>
  <si>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</si>
  <si>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</si>
  <si>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</si>
  <si>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</si>
  <si>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</si>
  <si>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</si>
  <si>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</si>
  <si>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</si>
  <si>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</si>
  <si>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</si>
  <si>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</si>
  <si>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</si>
  <si>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</si>
  <si>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</si>
  <si>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</si>
  <si>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</si>
  <si>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</si>
  <si>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</si>
  <si>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</si>
  <si>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</si>
  <si>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</si>
  <si>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</si>
  <si>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</si>
  <si>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</si>
  <si>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</si>
  <si>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</si>
  <si>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</si>
  <si>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</si>
  <si>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</si>
  <si>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</si>
  <si>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</si>
  <si>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</si>
  <si>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</si>
  <si>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</si>
  <si>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</si>
  <si>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</si>
  <si>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</si>
  <si>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</si>
  <si>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</si>
  <si>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</si>
  <si>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</si>
  <si>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</si>
  <si>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</si>
  <si>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</si>
  <si>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</si>
  <si>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</si>
  <si>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</si>
  <si>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</si>
  <si>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</si>
  <si>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</si>
  <si>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</si>
  <si>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</si>
  <si>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</si>
  <si>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</si>
  <si>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</si>
  <si>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</si>
  <si>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</si>
  <si>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</si>
  <si>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</si>
  <si>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</si>
  <si>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</si>
  <si>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</si>
  <si>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</si>
  <si>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</si>
  <si>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</si>
  <si>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</si>
  <si>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</si>
  <si>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</si>
  <si>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</si>
  <si>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</si>
  <si>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</si>
  <si>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</si>
  <si>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</si>
  <si>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</si>
  <si>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</si>
  <si>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</si>
  <si>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</si>
  <si>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</si>
  <si>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</si>
  <si>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</si>
  <si>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</si>
  <si>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</si>
  <si>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</si>
  <si>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</si>
  <si>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</si>
  <si>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</si>
  <si>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</si>
  <si>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</si>
  <si>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</si>
  <si>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</si>
  <si>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</si>
  <si>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</si>
  <si>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</si>
  <si>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</si>
  <si>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</si>
  <si>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</si>
  <si>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</si>
  <si>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</si>
  <si>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</si>
  <si>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</si>
  <si>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</si>
  <si>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</si>
  <si>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</si>
  <si>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</si>
  <si>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</si>
  <si>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</si>
  <si>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</si>
  <si>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</si>
  <si>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</si>
  <si>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</si>
  <si>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</si>
  <si>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</si>
  <si>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</si>
  <si>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</si>
  <si>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</si>
  <si>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</si>
  <si>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</si>
  <si>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</si>
  <si>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</si>
  <si>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</si>
  <si>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</si>
  <si>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</si>
  <si>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</si>
  <si>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</si>
  <si>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</si>
  <si>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</si>
  <si>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</si>
  <si>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</si>
  <si>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</si>
  <si>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</si>
  <si>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</si>
  <si>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</si>
  <si>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</si>
  <si>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</si>
  <si>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</si>
  <si>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</si>
  <si>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</si>
  <si>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</si>
  <si>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</si>
  <si>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</si>
  <si>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</si>
  <si>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</si>
  <si>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</si>
  <si>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</si>
  <si>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</si>
  <si>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</si>
  <si>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</si>
  <si>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</si>
  <si>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</si>
  <si>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</si>
  <si>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</si>
  <si>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</si>
  <si>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</si>
  <si>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</si>
  <si>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</si>
  <si>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</si>
  <si>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</si>
  <si>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</si>
  <si>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</si>
  <si>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</si>
  <si>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</si>
  <si>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</si>
  <si>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</si>
  <si>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</si>
  <si>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</si>
  <si>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</si>
  <si>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</si>
  <si>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</si>
  <si>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</si>
  <si>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</si>
  <si>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</si>
  <si>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</si>
  <si>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</si>
  <si>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</si>
  <si>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</si>
  <si>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</si>
  <si>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</si>
  <si>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</si>
  <si>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</si>
  <si>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</si>
  <si>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</si>
  <si>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</si>
  <si>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</si>
  <si>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</si>
  <si>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</si>
  <si>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</si>
  <si>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</si>
  <si>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</si>
  <si>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</si>
  <si>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</si>
  <si>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</si>
  <si>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</si>
  <si>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</si>
  <si>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</si>
  <si>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</si>
  <si>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</si>
  <si>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</si>
  <si>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</si>
  <si>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</si>
  <si>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</si>
  <si>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</si>
  <si>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</si>
  <si>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</si>
  <si>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</si>
  <si>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</si>
  <si>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</si>
  <si>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</si>
  <si>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</si>
  <si>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</si>
  <si>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</si>
  <si>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</si>
  <si>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</si>
  <si>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</si>
  <si>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</si>
  <si>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</si>
  <si>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</si>
  <si>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</si>
  <si>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</si>
  <si>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</si>
  <si>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</si>
  <si>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</si>
  <si>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</si>
  <si>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</si>
  <si>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</si>
  <si>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</si>
  <si>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</si>
  <si>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</si>
  <si>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</si>
  <si>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</si>
  <si>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</si>
  <si>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</si>
  <si>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</si>
  <si>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</si>
  <si>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</si>
  <si>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</si>
  <si>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</si>
  <si>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</si>
  <si>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</si>
  <si>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</si>
  <si>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</si>
  <si>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</si>
  <si>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</si>
  <si>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</si>
  <si>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</si>
  <si>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</si>
  <si>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</si>
  <si>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</si>
  <si>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</si>
  <si>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</si>
  <si>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</si>
  <si>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</si>
  <si>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</si>
  <si>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</si>
  <si>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</si>
  <si>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</si>
  <si>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</si>
  <si>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</si>
  <si>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</si>
  <si>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</si>
  <si>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</si>
  <si>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</si>
  <si>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</si>
  <si>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</si>
  <si>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</si>
  <si>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</si>
  <si>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</si>
  <si>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</si>
  <si>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</si>
  <si>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</si>
  <si>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</si>
  <si>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</si>
  <si>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</si>
  <si>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</si>
  <si>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</si>
  <si>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</si>
  <si>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</si>
  <si>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</si>
  <si>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</si>
  <si>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</si>
  <si>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</si>
  <si>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</si>
  <si>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</si>
  <si>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</si>
  <si>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</si>
  <si>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</si>
  <si>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</si>
  <si>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</si>
  <si>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</si>
  <si>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</si>
  <si>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</si>
  <si>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</si>
  <si>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</si>
  <si>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</si>
  <si>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</si>
  <si>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</si>
  <si>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</si>
  <si>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</si>
  <si>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</si>
  <si>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</si>
  <si>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</si>
  <si>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</si>
  <si>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</si>
  <si>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</si>
  <si>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</si>
  <si>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</si>
  <si>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</si>
  <si>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</si>
  <si>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</si>
  <si>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</si>
  <si>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</si>
  <si>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</si>
  <si>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</si>
  <si>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</si>
  <si>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</si>
  <si>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</si>
  <si>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</si>
  <si>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</si>
  <si>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</si>
  <si>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</si>
  <si>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</si>
  <si>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</si>
  <si>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</si>
  <si>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</si>
  <si>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</si>
  <si>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</si>
  <si>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</si>
  <si>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</si>
  <si>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</si>
  <si>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</si>
  <si>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</si>
  <si>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</si>
  <si>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</si>
  <si>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</si>
  <si>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</si>
  <si>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</si>
  <si>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</si>
  <si>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</si>
  <si>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</si>
  <si>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</si>
  <si>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</si>
  <si>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</si>
  <si>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</si>
  <si>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</si>
  <si>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</si>
  <si>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</si>
  <si>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</si>
  <si>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</si>
  <si>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</si>
  <si>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</si>
  <si>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</si>
  <si>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</si>
  <si>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</si>
  <si>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</si>
  <si>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</si>
  <si>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</si>
  <si>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</si>
  <si>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</si>
  <si>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</si>
  <si>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</si>
  <si>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</si>
  <si>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</si>
  <si>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</si>
  <si>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</si>
  <si>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</si>
  <si>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</si>
  <si>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</si>
  <si>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</si>
  <si>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</si>
  <si>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</si>
  <si>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</si>
  <si>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</si>
  <si>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</si>
  <si>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</si>
  <si>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</si>
  <si>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</si>
  <si>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</si>
  <si>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</si>
  <si>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</si>
  <si>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</si>
  <si>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</si>
  <si>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</si>
  <si>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</si>
  <si>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</si>
  <si>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</si>
  <si>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</si>
  <si>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</si>
  <si>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</si>
  <si>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</si>
  <si>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</si>
  <si>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</si>
  <si>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</si>
  <si>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</si>
  <si>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</si>
  <si>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</si>
  <si>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</si>
  <si>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</si>
  <si>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</si>
  <si>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</si>
  <si>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</si>
  <si>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</si>
  <si>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</si>
  <si>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</si>
  <si>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</si>
  <si>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</si>
  <si>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</si>
  <si>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</si>
  <si>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</si>
  <si>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</si>
  <si>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</si>
  <si>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</si>
  <si>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</si>
  <si>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</si>
  <si>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</si>
  <si>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</si>
  <si>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</si>
  <si>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</si>
  <si>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</si>
  <si>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</si>
  <si>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</si>
  <si>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</si>
  <si>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</si>
  <si>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</si>
  <si>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</si>
  <si>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</si>
  <si>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</si>
  <si>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</si>
  <si>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</si>
  <si>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</si>
  <si>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</si>
  <si>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</si>
  <si>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</si>
  <si>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</si>
  <si>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</si>
  <si>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</si>
  <si>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</si>
  <si>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</si>
  <si>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</si>
  <si>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</si>
  <si>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</si>
  <si>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</si>
  <si>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</si>
  <si>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</si>
  <si>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</si>
  <si>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</si>
  <si>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</si>
  <si>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</si>
  <si>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</si>
  <si>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</si>
  <si>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</si>
  <si>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</si>
  <si>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</si>
  <si>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</si>
  <si>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</si>
  <si>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</si>
  <si>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</si>
  <si>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</si>
  <si>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</si>
  <si>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</si>
  <si>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</si>
  <si>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</si>
  <si>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</si>
  <si>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</si>
  <si>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</si>
  <si>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</si>
  <si>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</si>
  <si>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</si>
  <si>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</si>
  <si>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</si>
  <si>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</si>
  <si>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</si>
  <si>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</si>
  <si>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</si>
  <si>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</si>
  <si>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</si>
  <si>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</si>
  <si>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</si>
  <si>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</si>
  <si>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</si>
  <si>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</si>
  <si>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</si>
  <si>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</si>
  <si>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</si>
  <si>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</si>
  <si>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</si>
  <si>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</si>
  <si>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</si>
  <si>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</si>
  <si>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</si>
  <si>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</si>
  <si>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</si>
  <si>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</si>
  <si>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</si>
  <si>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</si>
  <si>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</si>
  <si>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</si>
  <si>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</si>
  <si>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</si>
  <si>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</si>
  <si>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</si>
  <si>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</si>
  <si>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</si>
  <si>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</si>
  <si>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</si>
  <si>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</si>
  <si>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</si>
  <si>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</si>
  <si>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</si>
  <si>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</si>
  <si>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</si>
  <si>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</si>
  <si>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</si>
  <si>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</si>
  <si>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</si>
  <si>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</si>
  <si>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</si>
  <si>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</si>
  <si>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</si>
  <si>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</si>
  <si>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</si>
  <si>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</si>
  <si>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</si>
  <si>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</si>
  <si>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</si>
  <si>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</si>
  <si>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</si>
  <si>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</si>
  <si>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</si>
  <si>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</si>
  <si>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</si>
  <si>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</si>
  <si>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</si>
  <si>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</si>
  <si>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</si>
  <si>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</si>
  <si>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</si>
  <si>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</si>
  <si>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</si>
  <si>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</si>
  <si>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</si>
  <si>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</si>
  <si>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</si>
  <si>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</si>
  <si>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</si>
  <si>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</si>
  <si>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</si>
  <si>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</si>
  <si>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</si>
  <si>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</si>
  <si>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</si>
  <si>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</si>
  <si>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</si>
  <si>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</si>
  <si>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</si>
  <si>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</si>
  <si>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</si>
  <si>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</si>
  <si>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</si>
  <si>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</si>
  <si>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</si>
  <si>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</si>
  <si>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</si>
  <si>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</si>
  <si>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</si>
  <si>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</si>
  <si>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</si>
  <si>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</si>
  <si>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</si>
  <si>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</si>
  <si>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</si>
  <si>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</si>
  <si>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</si>
  <si>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</si>
  <si>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</si>
  <si>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</si>
  <si>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</si>
  <si>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</si>
  <si>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</si>
  <si>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</si>
  <si>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</si>
  <si>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</si>
  <si>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</si>
  <si>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</si>
  <si>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</si>
  <si>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</si>
  <si>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</si>
  <si>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</si>
  <si>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</si>
  <si>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</si>
  <si>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</si>
  <si>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</si>
  <si>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</si>
  <si>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</si>
  <si>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</si>
  <si>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</si>
  <si>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</si>
  <si>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</si>
  <si>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</si>
  <si>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</si>
  <si>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</si>
  <si>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</si>
  <si>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</si>
  <si>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</si>
  <si>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</si>
  <si>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</si>
  <si>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</si>
  <si>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</si>
  <si>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</si>
  <si>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</si>
  <si>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</si>
  <si>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</si>
  <si>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</si>
  <si>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</si>
  <si>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</si>
  <si>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</si>
  <si>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</si>
  <si>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</si>
  <si>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</si>
  <si>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</si>
  <si>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</si>
  <si>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</si>
  <si>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</si>
  <si>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</si>
  <si>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</si>
  <si>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</si>
  <si>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</si>
  <si>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</si>
  <si>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</si>
  <si>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</si>
  <si>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</si>
  <si>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</si>
  <si>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</si>
  <si>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</si>
  <si>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</si>
  <si>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</si>
  <si>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</si>
  <si>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</si>
  <si>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</si>
  <si>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</si>
  <si>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</si>
  <si>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</si>
  <si>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</si>
  <si>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</si>
  <si>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</si>
  <si>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</si>
  <si>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</si>
  <si>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</si>
  <si>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</si>
  <si>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</si>
  <si>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</si>
  <si>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</si>
  <si>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</si>
  <si>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</si>
  <si>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</si>
  <si>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</si>
  <si>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</si>
  <si>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</si>
  <si>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</si>
  <si>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</si>
  <si>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</si>
  <si>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</si>
  <si>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</si>
  <si>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</si>
  <si>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</si>
  <si>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</si>
  <si>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</si>
  <si>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</si>
  <si>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</si>
  <si>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</si>
  <si>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</si>
  <si>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</si>
  <si>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</si>
  <si>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</si>
  <si>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</si>
  <si>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</si>
  <si>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</si>
  <si>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</si>
  <si>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</si>
  <si>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</si>
  <si>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</si>
  <si>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</si>
  <si>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</si>
  <si>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</si>
  <si>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</si>
  <si>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</si>
  <si>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</si>
  <si>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</si>
  <si>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</si>
  <si>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</si>
  <si>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</si>
  <si>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</si>
  <si>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</si>
  <si>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</si>
  <si>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</si>
  <si>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</si>
  <si>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</si>
  <si>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</si>
  <si>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</si>
  <si>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</si>
  <si>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</si>
  <si>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</si>
  <si>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</si>
  <si>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</si>
  <si>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</si>
  <si>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</si>
  <si>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</si>
  <si>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</si>
  <si>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</si>
  <si>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</si>
  <si>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</si>
  <si>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</si>
  <si>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</si>
  <si>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</si>
  <si>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</si>
  <si>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</si>
  <si>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</si>
  <si>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</si>
  <si>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</si>
  <si>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</si>
  <si>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</si>
  <si>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</si>
  <si>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</si>
  <si>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</si>
  <si>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</si>
  <si>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</si>
  <si>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</si>
  <si>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</si>
  <si>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</si>
  <si>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</si>
  <si>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</si>
  <si>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</si>
  <si>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</si>
  <si>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</si>
  <si>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</si>
  <si>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</si>
  <si>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</si>
  <si>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</si>
  <si>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</si>
  <si>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</si>
  <si>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</si>
  <si>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</si>
  <si>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</si>
  <si>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</si>
  <si>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</si>
  <si>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</si>
  <si>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</si>
  <si>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</si>
  <si>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</si>
  <si>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</si>
  <si>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</si>
  <si>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</si>
  <si>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</si>
  <si>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</si>
  <si>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</si>
  <si>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</si>
  <si>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</si>
  <si>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</si>
  <si>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</si>
  <si>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</si>
  <si>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</si>
  <si>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</si>
  <si>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</si>
  <si>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</si>
  <si>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</si>
  <si>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</si>
  <si>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</si>
  <si>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</si>
  <si>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</si>
  <si>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</si>
  <si>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</si>
  <si>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</si>
  <si>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</si>
  <si>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</si>
  <si>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</si>
  <si>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</si>
  <si>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</si>
  <si>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</si>
  <si>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</si>
  <si>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</si>
  <si>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</si>
  <si>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</si>
  <si>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</si>
  <si>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</si>
  <si>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</si>
  <si>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</si>
  <si>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</si>
  <si>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</si>
  <si>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</si>
  <si>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</si>
  <si>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</si>
  <si>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</si>
  <si>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</si>
  <si>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</si>
  <si>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</si>
  <si>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</si>
  <si>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</si>
  <si>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</si>
  <si>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</si>
  <si>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</si>
  <si>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</si>
  <si>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</si>
  <si>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</si>
  <si>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</si>
  <si>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</si>
  <si>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</si>
  <si>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</si>
  <si>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</si>
  <si>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</si>
  <si>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</si>
  <si>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</si>
  <si>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</si>
  <si>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</si>
  <si>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</si>
  <si>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</si>
  <si>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</si>
  <si>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</si>
  <si>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</si>
  <si>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</si>
  <si>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</si>
  <si>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</si>
  <si>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</si>
  <si>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</si>
  <si>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</si>
  <si>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</si>
  <si>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</si>
  <si>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</si>
  <si>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</si>
  <si>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</si>
  <si>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</si>
  <si>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</si>
  <si>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</si>
  <si>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</si>
  <si>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</si>
  <si>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</si>
  <si>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</si>
  <si>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</si>
  <si>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</si>
  <si>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</si>
  <si>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</si>
  <si>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</si>
  <si>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</si>
  <si>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</si>
  <si>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</si>
  <si>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</si>
  <si>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</si>
  <si>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</si>
  <si>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</si>
  <si>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</si>
  <si>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</si>
  <si>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</si>
  <si>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</si>
  <si>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</si>
  <si>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</si>
  <si>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</si>
  <si>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</si>
  <si>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</si>
  <si>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</si>
  <si>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</si>
  <si>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</si>
  <si>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</si>
  <si>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</si>
  <si>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</si>
  <si>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</si>
  <si>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</si>
  <si>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</si>
  <si>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</si>
  <si>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</si>
  <si>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</si>
  <si>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</si>
  <si>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</si>
  <si>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</si>
  <si>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</si>
  <si>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</si>
  <si>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</si>
  <si>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</si>
  <si>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</si>
  <si>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</si>
  <si>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</si>
  <si>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</si>
  <si>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</si>
  <si>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</si>
  <si>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</si>
  <si>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</si>
  <si>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</si>
  <si>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</si>
  <si>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</si>
  <si>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</si>
  <si>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</si>
  <si>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</si>
  <si>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</si>
  <si>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</si>
  <si>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</si>
  <si>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</si>
  <si>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</si>
  <si>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</si>
  <si>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</si>
  <si>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</si>
  <si>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</si>
  <si>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</si>
  <si>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</si>
  <si>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</si>
  <si>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</si>
  <si>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</si>
  <si>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</si>
  <si>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</si>
  <si>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</si>
  <si>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</si>
  <si>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</si>
  <si>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</si>
  <si>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</si>
  <si>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</si>
  <si>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</si>
  <si>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</si>
  <si>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</si>
  <si>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</si>
  <si>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</si>
  <si>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</si>
  <si>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</si>
  <si>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</si>
  <si>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</si>
  <si>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</si>
  <si>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</si>
  <si>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</si>
  <si>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</si>
  <si>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</si>
  <si>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</si>
  <si>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</si>
  <si>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</si>
  <si>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</si>
  <si>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</si>
  <si>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</si>
  <si>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</si>
  <si>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</si>
  <si>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</si>
  <si>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</si>
  <si>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</si>
  <si>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</si>
  <si>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</si>
  <si>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</si>
  <si>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</si>
  <si>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</si>
  <si>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</si>
  <si>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</si>
  <si>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</si>
  <si>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</si>
  <si>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</si>
  <si>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</si>
  <si>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</si>
  <si>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</si>
  <si>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</si>
  <si>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</si>
  <si>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</si>
  <si>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</si>
  <si>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</si>
  <si>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</si>
  <si>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</si>
  <si>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</si>
  <si>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</si>
  <si>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</si>
  <si>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</si>
  <si>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</si>
  <si>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</si>
  <si>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</si>
  <si>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</si>
  <si>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</si>
  <si>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</si>
  <si>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</si>
  <si>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</si>
  <si>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</si>
  <si>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</si>
  <si>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</si>
  <si>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</si>
  <si>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</si>
  <si>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</si>
  <si>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</si>
  <si>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</si>
  <si>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</si>
  <si>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</si>
  <si>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</si>
  <si>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</si>
  <si>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</si>
  <si>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</si>
  <si>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</si>
  <si>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</si>
  <si>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</si>
  <si>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</si>
  <si>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</si>
  <si>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</si>
  <si>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</si>
  <si>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</si>
  <si>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</si>
  <si>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</si>
  <si>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</si>
  <si>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</si>
  <si>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</si>
  <si>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</si>
  <si>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</si>
  <si>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</si>
  <si>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</si>
  <si>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</si>
  <si>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</si>
  <si>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</si>
  <si>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</si>
  <si>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</si>
  <si>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</si>
  <si>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</si>
  <si>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</si>
  <si>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</si>
  <si>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</si>
  <si>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</si>
  <si>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</si>
  <si>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</si>
  <si>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</si>
  <si>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</si>
  <si>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</si>
  <si>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</si>
  <si>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</si>
  <si>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</si>
  <si>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</si>
  <si>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</si>
  <si>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</si>
  <si>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</si>
  <si>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</si>
  <si>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</si>
  <si>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</si>
  <si>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</si>
  <si>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</si>
  <si>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</si>
  <si>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</si>
  <si>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</si>
  <si>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</si>
  <si>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</si>
  <si>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</si>
  <si>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</si>
  <si>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</si>
  <si>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</si>
  <si>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</si>
  <si>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</si>
  <si>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</si>
  <si>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</si>
  <si>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</si>
  <si>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</si>
  <si>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</si>
  <si>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</si>
  <si>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</si>
  <si>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</si>
  <si>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</si>
  <si>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</si>
  <si>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</si>
  <si>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</si>
  <si>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</si>
  <si>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</si>
  <si>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</si>
  <si>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</si>
  <si>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</si>
  <si>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</si>
  <si>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</si>
  <si>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</si>
  <si>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</si>
  <si>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</si>
  <si>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</si>
  <si>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</si>
  <si>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</si>
  <si>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</si>
  <si>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</si>
  <si>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</si>
  <si>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</si>
  <si>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</si>
  <si>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</si>
  <si>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</si>
  <si>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</si>
  <si>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</si>
  <si>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</si>
  <si>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</si>
  <si>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</si>
  <si>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</si>
  <si>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</si>
  <si>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</si>
  <si>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</si>
  <si>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</si>
  <si>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</si>
  <si>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</si>
  <si>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</si>
  <si>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</si>
  <si>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</si>
  <si>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</si>
  <si>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</si>
  <si>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</si>
  <si>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</si>
  <si>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</si>
  <si>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</si>
  <si>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</si>
  <si>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</si>
  <si>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</si>
  <si>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</si>
  <si>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</si>
  <si>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</si>
  <si>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</si>
  <si>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</si>
  <si>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</si>
  <si>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</si>
  <si>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</si>
  <si>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</si>
  <si>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</si>
  <si>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</si>
  <si>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</si>
  <si>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</si>
  <si>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</si>
  <si>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</si>
  <si>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</si>
  <si>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</si>
  <si>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</si>
  <si>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</si>
  <si>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</si>
  <si>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</si>
  <si>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</si>
  <si>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</si>
  <si>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</si>
  <si>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</si>
  <si>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</si>
  <si>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</si>
  <si>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</si>
  <si>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</si>
  <si>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</si>
  <si>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</si>
  <si>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</si>
  <si>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</si>
  <si>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</si>
  <si>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</si>
  <si>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</si>
  <si>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</si>
  <si>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</si>
  <si>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</si>
  <si>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</si>
  <si>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</si>
  <si>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</si>
  <si>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</si>
  <si>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</si>
  <si>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</si>
  <si>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</si>
  <si>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</si>
  <si>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</si>
  <si>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</si>
  <si>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</si>
  <si>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</si>
  <si>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</si>
  <si>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</si>
  <si>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</si>
  <si>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</si>
  <si>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</si>
  <si>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</si>
  <si>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</si>
  <si>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</si>
  <si>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</si>
  <si>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</si>
  <si>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</si>
  <si>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</si>
  <si>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</si>
  <si>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</si>
  <si>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</si>
  <si>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</si>
  <si>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</si>
  <si>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</si>
  <si>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</si>
  <si>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</si>
  <si>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</si>
  <si>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</si>
  <si>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</si>
  <si>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</si>
  <si>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</si>
  <si>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</si>
  <si>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</si>
  <si>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</si>
  <si>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</si>
  <si>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</si>
  <si>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</si>
  <si>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</si>
  <si>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</si>
  <si>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</si>
  <si>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</si>
  <si>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</si>
  <si>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</si>
  <si>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</si>
  <si>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</si>
  <si>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</si>
  <si>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</si>
  <si>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</si>
  <si>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</si>
  <si>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</si>
  <si>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</si>
  <si>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</si>
  <si>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</si>
  <si>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</si>
  <si>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</si>
  <si>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</si>
  <si>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</si>
  <si>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</si>
  <si>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</si>
  <si>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</si>
  <si>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</si>
  <si>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</si>
  <si>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</si>
  <si>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</si>
  <si>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</si>
  <si>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</si>
  <si>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</si>
  <si>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</si>
  <si>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</si>
  <si>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</si>
  <si>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</si>
  <si>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</si>
  <si>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</si>
  <si>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</si>
  <si>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</si>
  <si>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</si>
  <si>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</si>
  <si>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</si>
  <si>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</si>
  <si>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</si>
  <si>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</si>
  <si>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</si>
  <si>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</si>
  <si>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</si>
  <si>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</si>
  <si>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</si>
  <si>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</si>
  <si>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</si>
  <si>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</si>
  <si>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</si>
  <si>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</si>
  <si>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</si>
  <si>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</si>
  <si>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</si>
  <si>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</si>
  <si>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</si>
  <si>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</si>
  <si>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</si>
  <si>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</si>
  <si>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</si>
  <si>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</si>
  <si>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</si>
  <si>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</si>
  <si>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</si>
  <si>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</si>
  <si>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</si>
  <si>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</si>
  <si>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</si>
  <si>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</si>
  <si>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</si>
  <si>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</si>
  <si>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</si>
  <si>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</si>
  <si>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</si>
  <si>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</si>
  <si>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</si>
  <si>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</si>
  <si>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</si>
  <si>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</si>
  <si>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</si>
  <si>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</si>
  <si>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</si>
  <si>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</si>
  <si>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</si>
  <si>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</si>
  <si>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</si>
  <si>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</si>
  <si>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</si>
  <si>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</si>
  <si>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</si>
  <si>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</si>
  <si>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</si>
  <si>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</si>
  <si>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</si>
  <si>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</si>
  <si>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</si>
  <si>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</si>
  <si>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</si>
  <si>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</si>
  <si>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</si>
  <si>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</si>
  <si>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</si>
  <si>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</si>
  <si>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</si>
  <si>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</si>
  <si>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</si>
  <si>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</si>
  <si>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</si>
  <si>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</si>
  <si>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</si>
  <si>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</si>
  <si>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</si>
  <si>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</si>
  <si>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</si>
  <si>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</si>
  <si>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</si>
  <si>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</si>
  <si>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</si>
  <si>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</si>
  <si>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</si>
  <si>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</si>
  <si>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</si>
  <si>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</si>
  <si>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</si>
  <si>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</si>
  <si>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</si>
  <si>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</si>
  <si>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</si>
  <si>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</si>
  <si>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</si>
  <si>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</si>
  <si>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</si>
  <si>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</si>
  <si>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</si>
  <si>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</si>
  <si>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</si>
  <si>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</si>
  <si>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</si>
  <si>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</si>
  <si>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</si>
  <si>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</si>
  <si>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</si>
  <si>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</si>
  <si>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</si>
  <si>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</si>
  <si>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</si>
  <si>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</si>
  <si>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</si>
  <si>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</si>
  <si>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</si>
  <si>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</si>
  <si>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</si>
  <si>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</si>
  <si>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</si>
  <si>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</si>
  <si>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</si>
  <si>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</si>
  <si>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</si>
  <si>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</si>
  <si>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</si>
  <si>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</si>
  <si>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</si>
  <si>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</si>
  <si>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</si>
  <si>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</si>
  <si>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</si>
  <si>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</si>
  <si>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</si>
  <si>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</si>
  <si>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</si>
  <si>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</si>
  <si>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</si>
  <si>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</si>
  <si>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</si>
  <si>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</si>
  <si>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</si>
  <si>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</si>
  <si>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</si>
  <si>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</si>
  <si>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</si>
  <si>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</si>
  <si>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</si>
  <si>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</si>
  <si>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</si>
  <si>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</si>
  <si>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</si>
  <si>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</si>
  <si>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</si>
  <si>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</si>
  <si>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</si>
  <si>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</si>
  <si>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</si>
  <si>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</si>
  <si>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</si>
  <si>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</si>
  <si>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</si>
  <si>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</si>
  <si>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</si>
  <si>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</si>
  <si>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</si>
  <si>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</si>
  <si>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</si>
  <si>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</si>
  <si>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</si>
  <si>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</si>
  <si>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</si>
  <si>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</si>
  <si>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</si>
  <si>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</si>
  <si>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</si>
  <si>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</si>
  <si>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</si>
  <si>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</si>
  <si>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</si>
  <si>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</si>
  <si>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</si>
  <si>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</si>
  <si>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</si>
  <si>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</si>
  <si>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</si>
  <si>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</si>
  <si>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</si>
  <si>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</si>
  <si>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</si>
  <si>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</si>
  <si>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</si>
  <si>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</si>
  <si>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</si>
  <si>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</si>
  <si>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</si>
  <si>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</si>
  <si>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</si>
  <si>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</si>
  <si>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</si>
  <si>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</si>
  <si>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</si>
  <si>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</si>
  <si>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</si>
  <si>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</si>
  <si>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</si>
  <si>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</si>
  <si>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</si>
  <si>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</si>
  <si>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</si>
  <si>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</si>
  <si>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</si>
  <si>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</si>
  <si>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</si>
  <si>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</si>
  <si>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</si>
  <si>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</si>
  <si>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</si>
  <si>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</si>
  <si>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</si>
  <si>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</si>
  <si>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</si>
  <si>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</si>
  <si>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</si>
  <si>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</si>
  <si>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</si>
  <si>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</si>
  <si>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</si>
  <si>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</si>
  <si>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</si>
  <si>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</si>
  <si>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</si>
  <si>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</si>
  <si>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</si>
  <si>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</si>
  <si>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</si>
  <si>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</si>
  <si>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</si>
  <si>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</si>
  <si>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</si>
  <si>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</si>
  <si>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</si>
  <si>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</si>
  <si>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</si>
  <si>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</si>
  <si>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</si>
  <si>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</si>
  <si>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</si>
  <si>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</si>
  <si>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</si>
  <si>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</si>
  <si>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</si>
  <si>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</si>
  <si>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</si>
  <si>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</si>
  <si>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</si>
  <si>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</si>
  <si>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</si>
  <si>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</si>
  <si>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</si>
  <si>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</si>
  <si>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</si>
  <si>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</si>
  <si>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</si>
  <si>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</si>
  <si>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</si>
  <si>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</si>
  <si>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</si>
  <si>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</si>
  <si>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</si>
  <si>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</si>
  <si>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</si>
  <si>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</si>
  <si>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</si>
  <si>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</si>
  <si>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</si>
  <si>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</si>
  <si>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</si>
  <si>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</si>
  <si>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</si>
  <si>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</si>
  <si>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</si>
  <si>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</si>
  <si>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</si>
  <si>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</si>
  <si>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</si>
  <si>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</si>
  <si>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</si>
  <si>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</si>
  <si>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</si>
  <si>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</si>
  <si>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</si>
  <si>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</si>
  <si>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</si>
  <si>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</si>
  <si>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</si>
  <si>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</si>
  <si>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</si>
  <si>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</si>
  <si>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</si>
  <si>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</si>
  <si>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</si>
  <si>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</si>
  <si>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</si>
  <si>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</si>
  <si>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</si>
  <si>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</si>
  <si>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</si>
  <si>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</si>
  <si>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</si>
  <si>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</si>
  <si>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</si>
  <si>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</si>
  <si>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</si>
  <si>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</si>
  <si>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</si>
  <si>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</si>
  <si>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</si>
  <si>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</si>
  <si>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</si>
  <si>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</si>
  <si>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</si>
  <si>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</si>
  <si>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</si>
  <si>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</si>
  <si>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</si>
  <si>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</si>
  <si>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</si>
  <si>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</si>
  <si>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</si>
  <si>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</si>
  <si>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</si>
  <si>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</si>
  <si>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</si>
  <si>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</si>
  <si>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</si>
  <si>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</si>
  <si>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</si>
  <si>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</si>
  <si>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</si>
  <si>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</si>
  <si>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</si>
  <si>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</si>
  <si>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</si>
  <si>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</si>
  <si>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</si>
  <si>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</si>
  <si>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</si>
  <si>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</si>
  <si>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</si>
  <si>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</si>
  <si>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</si>
  <si>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</si>
  <si>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</si>
  <si>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</si>
  <si>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</si>
  <si>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</si>
  <si>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</si>
  <si>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</si>
  <si>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</si>
  <si>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</si>
  <si>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</si>
  <si>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</si>
  <si>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</si>
  <si>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</si>
  <si>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</si>
  <si>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</si>
  <si>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</si>
  <si>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</si>
  <si>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</si>
  <si>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</si>
  <si>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</si>
  <si>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</si>
  <si>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</si>
  <si>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</si>
  <si>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</si>
  <si>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</si>
  <si>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</si>
  <si>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</si>
  <si>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</si>
  <si>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</si>
  <si>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</si>
  <si>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</si>
  <si>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</si>
  <si>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</si>
  <si>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</si>
  <si>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</si>
  <si>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</si>
  <si>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</si>
  <si>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</si>
  <si>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</si>
  <si>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</si>
  <si>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</si>
  <si>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</si>
  <si>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</si>
  <si>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</si>
  <si>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</si>
  <si>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</si>
  <si>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</si>
  <si>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</si>
  <si>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</si>
  <si>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</si>
  <si>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</si>
  <si>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</si>
  <si>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</si>
  <si>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</si>
  <si>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</si>
  <si>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</si>
  <si>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</si>
  <si>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</si>
  <si>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</si>
  <si>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</si>
  <si>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</si>
  <si>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</si>
  <si>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</si>
  <si>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</si>
  <si>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</si>
  <si>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</si>
  <si>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</si>
  <si>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</si>
  <si>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</si>
  <si>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</si>
  <si>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</si>
  <si>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</si>
  <si>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</si>
  <si>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</si>
  <si>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</si>
  <si>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</si>
  <si>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</si>
  <si>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</si>
  <si>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</si>
  <si>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</si>
  <si>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</si>
  <si>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</si>
  <si>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</si>
  <si>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</si>
  <si>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</si>
  <si>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</si>
  <si>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</si>
  <si>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</si>
  <si>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</si>
  <si>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</si>
  <si>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</si>
  <si>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</si>
  <si>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</si>
  <si>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</si>
  <si>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</si>
  <si>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</si>
  <si>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</si>
  <si>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</si>
  <si>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</si>
  <si>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</si>
  <si>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</si>
  <si>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</si>
  <si>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</si>
  <si>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</si>
  <si>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</si>
  <si>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</si>
  <si>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</si>
  <si>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</si>
  <si>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</si>
  <si>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</si>
  <si>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</si>
  <si>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</si>
  <si>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</si>
  <si>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</si>
  <si>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</si>
  <si>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</si>
  <si>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</si>
  <si>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</si>
  <si>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</si>
  <si>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</si>
  <si>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</si>
  <si>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</si>
  <si>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</si>
  <si>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</si>
  <si>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</si>
  <si>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</si>
  <si>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</si>
  <si>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</si>
  <si>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</si>
  <si>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</si>
  <si>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</si>
  <si>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</si>
  <si>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</si>
  <si>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</si>
  <si>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</si>
  <si>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</si>
  <si>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</si>
  <si>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</si>
  <si>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</si>
  <si>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</si>
  <si>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</si>
  <si>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</si>
  <si>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</si>
  <si>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</si>
  <si>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</si>
  <si>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</si>
  <si>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</si>
  <si>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</si>
  <si>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</si>
  <si>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</si>
  <si>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</si>
  <si>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</si>
  <si>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</si>
  <si>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</si>
  <si>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</si>
  <si>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</si>
  <si>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</si>
  <si>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</si>
  <si>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</si>
  <si>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</si>
  <si>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</si>
  <si>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</si>
  <si>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</si>
  <si>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</si>
  <si>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</si>
  <si>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</si>
  <si>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</si>
  <si>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</si>
  <si>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</si>
  <si>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</si>
  <si>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</si>
  <si>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</si>
  <si>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</si>
  <si>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</si>
  <si>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</si>
  <si>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</si>
  <si>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</si>
  <si>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</si>
  <si>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</si>
  <si>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</si>
  <si>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</si>
  <si>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</si>
  <si>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</si>
  <si>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</si>
  <si>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</si>
  <si>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</si>
  <si>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</si>
  <si>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</si>
  <si>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</si>
  <si>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</si>
  <si>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</si>
  <si>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</si>
  <si>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</si>
  <si>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</si>
  <si>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</si>
  <si>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</si>
  <si>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</si>
  <si>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</si>
  <si>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</si>
  <si>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</si>
  <si>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</si>
  <si>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</si>
  <si>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</si>
  <si>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</si>
  <si>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</si>
  <si>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</si>
  <si>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</si>
  <si>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</si>
  <si>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</si>
  <si>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</si>
  <si>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</si>
  <si>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</si>
  <si>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</si>
  <si>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</si>
  <si>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</si>
  <si>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</si>
  <si>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</si>
  <si>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</si>
  <si>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</si>
  <si>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</si>
  <si>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</si>
  <si>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</si>
  <si>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</si>
  <si>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</si>
  <si>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</si>
  <si>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</si>
  <si>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</si>
  <si>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</si>
  <si>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</si>
  <si>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</si>
  <si>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</si>
  <si>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</si>
  <si>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</si>
  <si>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</si>
  <si>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</si>
  <si>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</si>
  <si>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</si>
  <si>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</si>
  <si>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</si>
  <si>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</si>
  <si>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</si>
  <si>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</si>
  <si>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</si>
  <si>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</si>
  <si>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</si>
  <si>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</si>
  <si>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</si>
  <si>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</si>
  <si>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</si>
  <si>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</si>
  <si>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</si>
  <si>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</si>
  <si>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</si>
  <si>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</si>
  <si>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</si>
  <si>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</si>
  <si>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</si>
  <si>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</si>
  <si>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</si>
  <si>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</si>
  <si>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</si>
  <si>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</si>
  <si>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</si>
  <si>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</si>
  <si>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</si>
  <si>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</si>
  <si>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</si>
  <si>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</si>
  <si>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</si>
  <si>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</si>
  <si>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</si>
  <si>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</si>
  <si>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</si>
  <si>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</si>
  <si>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</si>
  <si>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</si>
  <si>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</si>
  <si>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</si>
  <si>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</si>
  <si>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</si>
  <si>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</si>
  <si>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</si>
  <si>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</si>
  <si>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</si>
  <si>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</si>
  <si>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</si>
  <si>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</si>
  <si>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</si>
  <si>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</si>
  <si>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</si>
  <si>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</si>
  <si>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</si>
  <si>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</si>
  <si>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</si>
  <si>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</si>
  <si>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</si>
  <si>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</si>
  <si>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</si>
  <si>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</si>
  <si>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</si>
  <si>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</si>
  <si>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</si>
  <si>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</si>
  <si>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</si>
  <si>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</si>
  <si>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</si>
  <si>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</si>
  <si>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</si>
  <si>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</si>
  <si>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</si>
  <si>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</si>
  <si>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</si>
  <si>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</si>
  <si>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</si>
  <si>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</si>
  <si>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</si>
  <si>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</si>
  <si>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</si>
  <si>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</si>
  <si>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</si>
  <si>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</si>
  <si>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</si>
  <si>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</si>
  <si>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</si>
  <si>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</si>
  <si>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</si>
  <si>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</si>
  <si>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</si>
  <si>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</si>
  <si>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</si>
  <si>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</si>
  <si>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</si>
  <si>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</si>
  <si>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</si>
  <si>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</si>
  <si>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</si>
  <si>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</si>
  <si>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</si>
  <si>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</si>
  <si>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</si>
  <si>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</si>
  <si>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</si>
  <si>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</si>
  <si>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</si>
  <si>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</si>
  <si>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</si>
  <si>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</si>
  <si>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</si>
  <si>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</si>
  <si>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</si>
  <si>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</si>
  <si>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</si>
  <si>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</si>
  <si>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</si>
  <si>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</si>
  <si>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</si>
  <si>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</si>
  <si>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</si>
  <si>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</si>
  <si>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</si>
  <si>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</si>
  <si>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</si>
  <si>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</si>
  <si>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</si>
  <si>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</si>
  <si>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</si>
  <si>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</si>
  <si>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</si>
  <si>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</si>
  <si>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</si>
  <si>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</si>
  <si>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</si>
  <si>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</si>
  <si>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</si>
  <si>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</si>
  <si>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</si>
  <si>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</si>
  <si>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</si>
  <si>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</si>
  <si>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</si>
  <si>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</si>
  <si>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</si>
  <si>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</si>
  <si>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</si>
  <si>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</si>
  <si>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</si>
  <si>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</si>
  <si>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</si>
  <si>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</si>
  <si>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</si>
  <si>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</si>
  <si>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</si>
  <si>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</si>
  <si>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</si>
  <si>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</si>
  <si>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</si>
  <si>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</si>
  <si>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</si>
  <si>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</si>
  <si>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</si>
  <si>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</si>
  <si>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</si>
  <si>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</si>
  <si>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</si>
  <si>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</si>
  <si>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</si>
  <si>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</si>
  <si>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</si>
  <si>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</si>
  <si>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</si>
  <si>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</si>
  <si>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</si>
  <si>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</si>
  <si>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</si>
  <si>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</si>
  <si>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</si>
  <si>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</si>
  <si>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</si>
  <si>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</si>
  <si>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</si>
  <si>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</si>
  <si>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</si>
  <si>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</si>
  <si>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</si>
  <si>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</si>
  <si>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</si>
  <si>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</si>
  <si>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</si>
  <si>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</si>
  <si>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</si>
  <si>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</si>
  <si>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</si>
  <si>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</si>
  <si>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</si>
  <si>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</si>
  <si>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</si>
  <si>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</si>
  <si>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</si>
  <si>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</si>
  <si>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</si>
  <si>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</si>
  <si>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</si>
  <si>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</si>
  <si>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</si>
  <si>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</si>
  <si>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</si>
  <si>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</si>
  <si>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</si>
  <si>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</si>
  <si>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</si>
  <si>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</si>
  <si>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</si>
  <si>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</si>
  <si>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</si>
  <si>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</si>
  <si>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</si>
  <si>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</si>
  <si>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</si>
  <si>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</si>
  <si>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</si>
  <si>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</si>
  <si>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</si>
  <si>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</si>
  <si>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</si>
  <si>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</si>
  <si>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</si>
  <si>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</si>
  <si>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</si>
  <si>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</si>
  <si>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</si>
  <si>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</si>
  <si>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</si>
  <si>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</si>
  <si>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</si>
  <si>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</si>
  <si>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</si>
  <si>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</si>
  <si>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</si>
  <si>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</si>
  <si>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</si>
  <si>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</si>
  <si>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</si>
  <si>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</si>
  <si>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</si>
  <si>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</si>
  <si>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</si>
  <si>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</si>
  <si>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</si>
  <si>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</si>
  <si>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</si>
  <si>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</si>
  <si>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</si>
  <si>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</si>
  <si>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</si>
  <si>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</si>
  <si>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</si>
  <si>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</si>
  <si>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</si>
  <si>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</si>
  <si>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</si>
  <si>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</si>
  <si>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</si>
  <si>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</si>
  <si>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</si>
  <si>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</si>
  <si>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</si>
  <si>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</si>
  <si>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</si>
  <si>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</si>
  <si>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</si>
  <si>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</si>
  <si>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</si>
  <si>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</si>
  <si>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</si>
  <si>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</si>
  <si>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</si>
  <si>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</si>
  <si>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</si>
  <si>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</si>
  <si>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</si>
  <si>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</si>
  <si>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</si>
  <si>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</si>
  <si>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</si>
  <si>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</si>
  <si>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</si>
  <si>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</si>
  <si>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</si>
  <si>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</si>
  <si>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</si>
  <si>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</si>
  <si>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</si>
  <si>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</si>
  <si>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</si>
  <si>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</si>
  <si>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</si>
  <si>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</si>
  <si>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</si>
  <si>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</si>
  <si>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</si>
  <si>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</si>
  <si>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</si>
  <si>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</si>
  <si>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</si>
  <si>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</si>
  <si>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</si>
  <si>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</si>
  <si>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</si>
  <si>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</si>
  <si>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</si>
  <si>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</si>
  <si>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</si>
  <si>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</si>
  <si>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</si>
  <si>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</si>
  <si>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</si>
  <si>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</si>
  <si>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</si>
  <si>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</si>
  <si>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</si>
  <si>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</si>
  <si>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</si>
  <si>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</si>
  <si>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</si>
  <si>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</si>
  <si>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</si>
  <si>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</si>
  <si>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</si>
  <si>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</si>
  <si>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</si>
  <si>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</si>
  <si>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</si>
  <si>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</si>
  <si>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</si>
  <si>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</si>
  <si>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</si>
  <si>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</si>
  <si>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</si>
  <si>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</si>
  <si>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</si>
  <si>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</si>
  <si>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</si>
  <si>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</si>
  <si>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</si>
  <si>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</si>
  <si>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</si>
  <si>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</si>
  <si>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</si>
  <si>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</si>
  <si>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</si>
  <si>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</si>
  <si>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</si>
  <si>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</si>
  <si>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</si>
  <si>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</si>
  <si>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</si>
  <si>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</si>
  <si>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</si>
  <si>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</si>
  <si>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</si>
  <si>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</si>
  <si>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</si>
  <si>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</si>
  <si>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</si>
  <si>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</si>
  <si>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</si>
  <si>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</si>
  <si>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</si>
  <si>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</si>
  <si>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</si>
  <si>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</si>
  <si>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</si>
  <si>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</si>
  <si>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</si>
  <si>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</si>
  <si>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</si>
  <si>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</si>
  <si>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</si>
  <si>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</si>
  <si>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</si>
  <si>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</si>
  <si>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</si>
  <si>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</si>
  <si>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</si>
  <si>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</si>
  <si>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</si>
  <si>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</si>
  <si>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</si>
  <si>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</si>
  <si>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</si>
  <si>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</si>
  <si>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</si>
  <si>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</si>
  <si>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</si>
  <si>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</si>
  <si>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</si>
  <si>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</si>
  <si>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</si>
  <si>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</si>
  <si>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</si>
  <si>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</si>
  <si>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</si>
  <si>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</si>
  <si>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</si>
  <si>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</si>
  <si>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</si>
  <si>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</si>
  <si>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</si>
  <si>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</si>
  <si>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</si>
  <si>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</si>
  <si>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</si>
  <si>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</si>
  <si>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</si>
  <si>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</si>
  <si>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</si>
  <si>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</si>
  <si>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</si>
  <si>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</si>
  <si>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</si>
  <si>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</si>
  <si>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</si>
  <si>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</si>
  <si>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</si>
  <si>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</si>
  <si>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</si>
  <si>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</si>
  <si>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</si>
  <si>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</si>
  <si>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</si>
  <si>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</si>
  <si>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</si>
  <si>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</si>
  <si>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</si>
  <si>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</si>
  <si>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</si>
  <si>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</si>
  <si>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</si>
  <si>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</si>
  <si>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</si>
  <si>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</si>
  <si>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</si>
  <si>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</si>
  <si>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</si>
  <si>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</si>
  <si>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</si>
  <si>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</si>
  <si>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</si>
  <si>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</si>
  <si>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</si>
  <si>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</si>
  <si>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</si>
  <si>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</si>
  <si>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</si>
  <si>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</si>
  <si>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</si>
  <si>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</si>
  <si>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</si>
  <si>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</si>
  <si>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</si>
  <si>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</si>
  <si>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</si>
  <si>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</si>
  <si>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</si>
  <si>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</si>
  <si>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</si>
  <si>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</si>
  <si>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</si>
  <si>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</si>
  <si>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</si>
  <si>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</si>
  <si>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</si>
  <si>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</si>
  <si>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</si>
  <si>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</si>
  <si>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</si>
  <si>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</si>
  <si>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</si>
  <si>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</si>
  <si>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</si>
  <si>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</si>
  <si>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</si>
  <si>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</si>
  <si>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</si>
  <si>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</si>
  <si>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</si>
  <si>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</si>
  <si>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</si>
  <si>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</si>
  <si>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</si>
  <si>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</si>
  <si>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</si>
  <si>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</si>
  <si>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</si>
  <si>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</si>
  <si>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</si>
  <si>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</si>
  <si>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</si>
  <si>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</si>
  <si>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</si>
  <si>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</si>
  <si>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</si>
  <si>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</si>
  <si>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</si>
  <si>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</si>
  <si>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</si>
  <si>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</si>
  <si>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</si>
  <si>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</si>
  <si>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</si>
  <si>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</si>
  <si>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</si>
  <si>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</si>
  <si>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</si>
  <si>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</si>
  <si>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</si>
  <si>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</si>
  <si>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</si>
  <si>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</si>
  <si>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</si>
  <si>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</si>
  <si>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</si>
  <si>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</si>
  <si>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</si>
  <si>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</si>
  <si>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</si>
  <si>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</si>
  <si>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</si>
  <si>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</si>
  <si>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</si>
  <si>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</si>
  <si>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</si>
  <si>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</si>
  <si>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</si>
  <si>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</si>
  <si>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</si>
  <si>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</si>
  <si>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</si>
  <si>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</si>
  <si>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</si>
  <si>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</si>
  <si>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</si>
  <si>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</si>
  <si>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</si>
  <si>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</si>
  <si>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</si>
  <si>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</si>
  <si>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</si>
  <si>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</si>
  <si>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</si>
  <si>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</si>
  <si>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</si>
  <si>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</si>
  <si>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</si>
  <si>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</si>
  <si>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</si>
  <si>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</si>
  <si>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</si>
  <si>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</si>
  <si>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</si>
  <si>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</si>
  <si>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</si>
  <si>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</si>
  <si>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</si>
  <si>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</si>
  <si>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</si>
  <si>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</si>
  <si>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</si>
  <si>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</si>
  <si>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</si>
  <si>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</si>
  <si>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</si>
  <si>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</si>
  <si>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</si>
  <si>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</si>
  <si>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</si>
  <si>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</si>
  <si>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</si>
  <si>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</si>
  <si>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</si>
  <si>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</si>
  <si>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</si>
  <si>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</si>
  <si>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</si>
  <si>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</si>
  <si>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</si>
  <si>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</si>
  <si>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</si>
  <si>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</si>
  <si>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</si>
  <si>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</si>
  <si>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</si>
  <si>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</si>
  <si>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</si>
  <si>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</si>
  <si>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</si>
  <si>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</si>
  <si>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</si>
  <si>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</si>
  <si>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</si>
  <si>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</si>
  <si>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</si>
  <si>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</si>
  <si>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</si>
  <si>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</si>
  <si>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</si>
  <si>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</si>
  <si>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</si>
  <si>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</si>
  <si>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</si>
  <si>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</si>
  <si>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</si>
  <si>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</si>
  <si>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</si>
  <si>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</si>
  <si>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</si>
  <si>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</si>
  <si>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</si>
  <si>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</si>
  <si>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</si>
  <si>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</si>
  <si>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</si>
  <si>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</si>
  <si>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</si>
  <si>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</si>
  <si>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</si>
  <si>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</si>
  <si>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</si>
  <si>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</si>
  <si>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</si>
  <si>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</si>
  <si>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</si>
  <si>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</si>
  <si>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</si>
  <si>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</si>
  <si>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</si>
  <si>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</si>
  <si>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</si>
  <si>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</si>
  <si>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</si>
  <si>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</si>
  <si>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</si>
  <si>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</si>
  <si>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</si>
  <si>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</si>
  <si>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</si>
  <si>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</si>
  <si>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</si>
  <si>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</si>
  <si>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</si>
  <si>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</si>
  <si>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</si>
  <si>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</si>
  <si>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</si>
  <si>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</si>
  <si>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</si>
  <si>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</si>
  <si>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</si>
  <si>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</si>
  <si>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</si>
  <si>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</si>
  <si>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</si>
  <si>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</si>
  <si>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</si>
  <si>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</si>
  <si>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</si>
  <si>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</si>
  <si>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</si>
  <si>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</si>
  <si>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</si>
  <si>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</si>
  <si>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</si>
  <si>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</si>
  <si>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</si>
  <si>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</si>
  <si>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</si>
  <si>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</si>
  <si>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</si>
  <si>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</si>
  <si>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</si>
  <si>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</si>
  <si>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</si>
  <si>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</si>
  <si>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</si>
  <si>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</si>
  <si>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</si>
  <si>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</si>
  <si>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</si>
  <si>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</si>
  <si>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</si>
  <si>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</si>
  <si>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</si>
  <si>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</si>
  <si>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</si>
  <si>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</si>
  <si>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</si>
  <si>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</si>
  <si>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</si>
  <si>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</si>
  <si>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</si>
  <si>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</si>
  <si>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</si>
  <si>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</si>
  <si>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</si>
  <si>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</si>
  <si>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</si>
  <si>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</si>
  <si>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</si>
  <si>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</si>
  <si>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</si>
  <si>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</si>
  <si>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</si>
  <si>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</si>
  <si>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</si>
  <si>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</si>
  <si>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</si>
  <si>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</si>
  <si>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</si>
  <si>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</si>
  <si>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</si>
  <si>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</si>
  <si>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</si>
  <si>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</si>
  <si>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</si>
  <si>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</si>
  <si>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</si>
  <si>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</si>
  <si>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</si>
  <si>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</si>
  <si>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</si>
  <si>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</si>
  <si>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</si>
  <si>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</si>
  <si>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</si>
  <si>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</si>
  <si>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</si>
  <si>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</si>
  <si>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</si>
  <si>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</si>
  <si>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</si>
  <si>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</si>
  <si>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</si>
  <si>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</si>
  <si>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</si>
  <si>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</si>
  <si>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</si>
  <si>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</si>
  <si>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</si>
  <si>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</si>
  <si>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</si>
  <si>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</si>
  <si>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</si>
  <si>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</si>
  <si>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</si>
  <si>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</si>
  <si>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</si>
  <si>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</si>
  <si>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</si>
  <si>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</si>
  <si>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</si>
  <si>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</si>
  <si>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</si>
  <si>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</si>
  <si>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</si>
  <si>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</si>
  <si>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</si>
  <si>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</si>
  <si>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</si>
  <si>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</si>
  <si>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</si>
  <si>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</si>
  <si>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</si>
  <si>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</si>
  <si>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</si>
  <si>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</si>
  <si>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</si>
  <si>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</si>
  <si>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</si>
  <si>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</si>
  <si>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</si>
  <si>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</si>
  <si>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</si>
  <si>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</si>
  <si>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</si>
  <si>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</si>
  <si>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</si>
  <si>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</si>
  <si>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</si>
  <si>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</si>
  <si>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</si>
  <si>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</si>
  <si>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</si>
  <si>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</si>
  <si>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</si>
  <si>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</si>
  <si>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</si>
  <si>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</si>
  <si>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</si>
  <si>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</si>
  <si>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</si>
  <si>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</si>
  <si>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</si>
  <si>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</si>
  <si>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</si>
  <si>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</si>
  <si>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</si>
  <si>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</si>
  <si>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</si>
  <si>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</si>
  <si>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</si>
  <si>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</si>
  <si>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</si>
  <si>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</si>
  <si>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</si>
  <si>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</si>
  <si>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</si>
  <si>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</si>
  <si>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</si>
  <si>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</si>
  <si>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</si>
  <si>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</si>
  <si>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</si>
  <si>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</si>
  <si>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</si>
  <si>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</si>
  <si>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</si>
  <si>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</si>
  <si>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</si>
  <si>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</si>
  <si>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</si>
  <si>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</si>
  <si>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</si>
  <si>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</si>
  <si>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</si>
  <si>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</si>
  <si>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</si>
  <si>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</si>
  <si>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</si>
  <si>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</si>
  <si>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</si>
  <si>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</si>
  <si>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</si>
  <si>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</si>
  <si>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</si>
  <si>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</si>
  <si>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</si>
  <si>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</si>
  <si>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</si>
  <si>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</si>
  <si>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</si>
  <si>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</si>
  <si>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</si>
  <si>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</si>
  <si>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</si>
  <si>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</si>
  <si>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</si>
  <si>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</si>
  <si>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</si>
  <si>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</si>
  <si>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</si>
  <si>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</si>
  <si>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</si>
  <si>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</si>
  <si>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</si>
  <si>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</si>
  <si>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</si>
  <si>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</si>
  <si>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</si>
  <si>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</si>
  <si>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</si>
  <si>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</si>
  <si>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</si>
  <si>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</si>
  <si>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</si>
  <si>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</si>
  <si>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</si>
  <si>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</si>
  <si>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</si>
  <si>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</si>
  <si>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</si>
  <si>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</si>
  <si>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</si>
  <si>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</si>
  <si>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</si>
  <si>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</si>
  <si>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</si>
  <si>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</si>
  <si>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</si>
  <si>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</si>
  <si>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</si>
  <si>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</si>
  <si>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</si>
  <si>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</si>
  <si>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</si>
  <si>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</si>
  <si>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</si>
  <si>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</si>
  <si>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</si>
  <si>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</si>
  <si>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</si>
  <si>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</si>
  <si>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</si>
  <si>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</si>
  <si>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</si>
  <si>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</si>
  <si>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</si>
  <si>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</si>
  <si>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</si>
  <si>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</si>
  <si>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</si>
  <si>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</si>
  <si>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</si>
  <si>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</si>
  <si>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</si>
  <si>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</si>
  <si>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</si>
  <si>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</si>
  <si>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</si>
  <si>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</si>
  <si>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</si>
  <si>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</si>
  <si>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</si>
  <si>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</si>
  <si>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</si>
  <si>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</si>
  <si>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</si>
  <si>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</si>
  <si>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</si>
  <si>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</si>
  <si>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</si>
  <si>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</si>
  <si>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</si>
  <si>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</si>
  <si>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</si>
  <si>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</si>
  <si>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</si>
  <si>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</si>
  <si>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</si>
  <si>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</si>
  <si>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</si>
  <si>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</si>
  <si>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</si>
  <si>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</si>
  <si>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</si>
  <si>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</si>
  <si>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</si>
  <si>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</si>
  <si>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</si>
  <si>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</si>
  <si>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</si>
  <si>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</si>
  <si>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</si>
  <si>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</si>
  <si>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</si>
  <si>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</si>
  <si>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</si>
  <si>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</si>
  <si>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</si>
  <si>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</si>
  <si>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</si>
  <si>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</si>
  <si>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</si>
  <si>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</si>
  <si>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</si>
  <si>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</si>
  <si>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</si>
  <si>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</si>
  <si>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</si>
  <si>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</si>
  <si>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</si>
  <si>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</si>
  <si>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</si>
  <si>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</si>
  <si>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</si>
  <si>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</si>
  <si>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</si>
  <si>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</si>
  <si>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</si>
  <si>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</si>
  <si>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</si>
  <si>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</si>
  <si>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</si>
  <si>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</si>
  <si>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</si>
  <si>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</si>
  <si>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</si>
  <si>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</si>
  <si>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</si>
  <si>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</si>
  <si>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</si>
  <si>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</si>
  <si>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</si>
  <si>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</si>
  <si>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</si>
  <si>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</si>
  <si>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</si>
  <si>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</si>
  <si>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</si>
  <si>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</si>
  <si>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</si>
  <si>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</si>
  <si>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</si>
  <si>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</si>
  <si>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</si>
  <si>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</si>
  <si>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</si>
  <si>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</si>
  <si>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</si>
  <si>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</si>
  <si>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</si>
  <si>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</si>
  <si>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</si>
  <si>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</si>
  <si>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</si>
  <si>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</si>
  <si>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</si>
  <si>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</si>
  <si>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</si>
  <si>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</si>
  <si>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</si>
  <si>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</si>
  <si>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</si>
  <si>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</si>
  <si>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</si>
  <si>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</si>
  <si>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</si>
  <si>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</si>
  <si>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</si>
  <si>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</si>
  <si>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</si>
  <si>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</si>
  <si>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</si>
  <si>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</si>
  <si>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</si>
  <si>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</si>
  <si>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</si>
  <si>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</si>
  <si>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</si>
  <si>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</si>
  <si>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</si>
  <si>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</si>
  <si>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</si>
  <si>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</si>
  <si>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</si>
  <si>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</si>
  <si>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</si>
  <si>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</si>
  <si>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</si>
  <si>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</si>
  <si>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</si>
  <si>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</si>
  <si>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</si>
  <si>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</si>
  <si>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</si>
  <si>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</si>
  <si>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</si>
  <si>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</si>
  <si>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</si>
  <si>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</si>
  <si>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</si>
  <si>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</si>
  <si>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</si>
  <si>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</si>
  <si>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</si>
  <si>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</si>
  <si>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</si>
  <si>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</si>
  <si>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</si>
  <si>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</si>
  <si>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</si>
  <si>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</si>
  <si>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</si>
  <si>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</si>
  <si>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</si>
  <si>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</si>
  <si>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</si>
  <si>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</si>
  <si>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</si>
  <si>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</si>
  <si>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</si>
  <si>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</si>
  <si>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</si>
  <si>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</si>
  <si>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</si>
  <si>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</si>
  <si>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</si>
  <si>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</si>
  <si>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</si>
  <si>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</si>
  <si>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</si>
  <si>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</si>
  <si>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</si>
  <si>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</si>
  <si>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</si>
  <si>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</si>
  <si>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</si>
  <si>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</si>
  <si>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</si>
  <si>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</si>
  <si>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</si>
  <si>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</si>
  <si>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</si>
  <si>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</si>
  <si>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</si>
  <si>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</si>
  <si>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</si>
  <si>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</si>
  <si>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</si>
  <si>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</si>
  <si>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</si>
  <si>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</si>
  <si>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</si>
  <si>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</si>
  <si>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</si>
  <si>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</si>
  <si>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</si>
  <si>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</si>
  <si>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</si>
  <si>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</si>
  <si>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</si>
  <si>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</si>
  <si>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</si>
  <si>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</si>
  <si>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</si>
  <si>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</si>
  <si>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</si>
  <si>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</si>
  <si>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</si>
  <si>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</si>
  <si>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</si>
  <si>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</si>
  <si>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</si>
  <si>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</si>
  <si>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</si>
  <si>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</si>
  <si>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</si>
  <si>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</si>
  <si>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</si>
  <si>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</si>
  <si>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</si>
  <si>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</si>
  <si>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</si>
  <si>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</si>
  <si>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</si>
  <si>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</si>
  <si>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</si>
  <si>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</si>
  <si>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</si>
  <si>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</si>
  <si>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</si>
  <si>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</si>
  <si>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</si>
  <si>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</si>
  <si>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</si>
  <si>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</si>
  <si>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</si>
  <si>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</si>
  <si>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</si>
  <si>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</si>
  <si>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</si>
  <si>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</si>
  <si>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</si>
  <si>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</si>
  <si>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</si>
  <si>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</si>
  <si>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</si>
  <si>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</si>
  <si>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</si>
  <si>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</si>
  <si>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</si>
  <si>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</si>
  <si>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</si>
  <si>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</si>
  <si>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</si>
  <si>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</si>
  <si>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</si>
  <si>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</si>
  <si>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</si>
  <si>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</si>
  <si>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</si>
  <si>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</si>
  <si>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</si>
  <si>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</si>
  <si>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</si>
  <si>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</si>
  <si>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</si>
  <si>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</si>
  <si>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</si>
  <si>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</si>
  <si>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</si>
  <si>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</si>
  <si>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</si>
  <si>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</si>
  <si>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</si>
  <si>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</si>
  <si>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</si>
  <si>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</si>
  <si>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</si>
  <si>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</si>
  <si>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</si>
  <si>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</si>
  <si>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</si>
  <si>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</si>
  <si>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</si>
  <si>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</si>
  <si>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</si>
  <si>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</si>
  <si>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</si>
  <si>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</si>
  <si>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</si>
  <si>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</si>
  <si>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</si>
  <si>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</si>
  <si>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</si>
  <si>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</si>
  <si>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</si>
  <si>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</si>
  <si>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</si>
  <si>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</si>
  <si>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</si>
  <si>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</si>
  <si>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</si>
  <si>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</si>
  <si>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</si>
  <si>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</si>
  <si>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</si>
  <si>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</si>
  <si>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</si>
  <si>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</si>
  <si>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</si>
  <si>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</si>
  <si>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</si>
  <si>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</si>
  <si>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</si>
  <si>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</si>
  <si>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</si>
  <si>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</si>
  <si>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</si>
  <si>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</si>
  <si>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</si>
  <si>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</si>
  <si>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</si>
  <si>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</si>
  <si>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</si>
  <si>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</si>
  <si>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</si>
  <si>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</si>
  <si>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</si>
  <si>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</si>
  <si>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</si>
  <si>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</si>
  <si>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</si>
  <si>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</si>
  <si>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</si>
  <si>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</si>
  <si>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</si>
  <si>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</si>
  <si>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</si>
  <si>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</si>
  <si>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</si>
  <si>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</si>
  <si>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</si>
  <si>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</si>
  <si>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</si>
  <si>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</si>
  <si>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</si>
  <si>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</si>
  <si>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</si>
  <si>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</si>
  <si>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</si>
  <si>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</si>
  <si>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</si>
  <si>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</si>
  <si>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</si>
  <si>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</si>
  <si>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</si>
  <si>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</si>
  <si>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</si>
  <si>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</si>
  <si>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</si>
  <si>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</si>
  <si>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</si>
  <si>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</si>
  <si>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</si>
  <si>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</si>
  <si>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</si>
  <si>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</si>
  <si>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</si>
  <si>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</si>
  <si>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</si>
  <si>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</si>
  <si>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</si>
  <si>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</si>
  <si>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</si>
  <si>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</si>
  <si>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</si>
  <si>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</si>
  <si>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</si>
  <si>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</si>
  <si>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</si>
  <si>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</si>
  <si>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</si>
  <si>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</si>
  <si>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</si>
  <si>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</si>
  <si>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</si>
  <si>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</si>
  <si>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</si>
  <si>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</si>
  <si>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</si>
  <si>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</si>
  <si>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</si>
  <si>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</si>
  <si>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</si>
  <si>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</si>
  <si>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</si>
  <si>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</si>
  <si>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</si>
  <si>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</si>
  <si>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</si>
  <si>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</si>
  <si>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</si>
  <si>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</si>
  <si>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</si>
  <si>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</si>
  <si>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</si>
  <si>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</si>
  <si>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</si>
  <si>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</si>
  <si>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</si>
  <si>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</si>
  <si>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</si>
  <si>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</si>
  <si>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</si>
  <si>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</si>
  <si>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</si>
  <si>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</si>
  <si>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</si>
  <si>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</si>
  <si>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</si>
  <si>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</si>
  <si>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</si>
  <si>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</si>
  <si>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</si>
  <si>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</si>
  <si>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</si>
  <si>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</si>
  <si>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</si>
  <si>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</si>
  <si>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</si>
  <si>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</si>
  <si>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</si>
  <si>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</si>
  <si>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</si>
  <si>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</si>
  <si>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</si>
  <si>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</si>
  <si>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</si>
  <si>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</si>
  <si>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</si>
  <si>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</si>
  <si>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</si>
  <si>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</si>
  <si>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</si>
  <si>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</si>
  <si>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</si>
  <si>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</si>
  <si>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</si>
  <si>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</si>
  <si>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</si>
  <si>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</si>
  <si>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</si>
  <si>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</si>
  <si>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</si>
  <si>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</si>
  <si>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</si>
  <si>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</si>
  <si>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</si>
  <si>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</si>
  <si>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</si>
  <si>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</si>
  <si>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</si>
  <si>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</si>
  <si>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</si>
  <si>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</si>
  <si>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</si>
  <si>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</si>
  <si>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</si>
  <si>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</si>
  <si>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</si>
  <si>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</si>
  <si>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</si>
  <si>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</si>
  <si>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</si>
  <si>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</si>
  <si>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</si>
  <si>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</si>
  <si>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</si>
  <si>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</si>
  <si>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</si>
  <si>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</si>
  <si>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</si>
  <si>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</si>
  <si>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</si>
  <si>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</si>
  <si>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</si>
  <si>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</si>
  <si>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</si>
  <si>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</si>
  <si>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</si>
  <si>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</si>
  <si>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</si>
  <si>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</si>
  <si>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</si>
  <si>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</si>
  <si>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</si>
  <si>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</si>
  <si>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</si>
  <si>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</si>
  <si>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</si>
  <si>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</si>
  <si>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</si>
  <si>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</si>
  <si>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</si>
  <si>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</si>
  <si>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</si>
  <si>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</si>
  <si>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</si>
  <si>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</si>
  <si>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</si>
  <si>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</si>
  <si>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</si>
  <si>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</si>
  <si>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</si>
  <si>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</si>
  <si>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</si>
  <si>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</si>
  <si>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</si>
  <si>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</si>
  <si>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</si>
  <si>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</si>
  <si>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</si>
  <si>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</si>
  <si>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</si>
  <si>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</si>
  <si>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</si>
  <si>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</si>
  <si>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</si>
  <si>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</si>
  <si>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</si>
  <si>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</si>
  <si>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</si>
  <si>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</si>
  <si>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</si>
  <si>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</si>
  <si>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</si>
  <si>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</si>
  <si>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</si>
  <si>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</si>
  <si>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</si>
  <si>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</si>
  <si>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</si>
  <si>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</si>
  <si>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</si>
  <si>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</si>
  <si>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</si>
  <si>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</si>
  <si>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</si>
  <si>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</si>
  <si>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</si>
  <si>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</si>
  <si>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</si>
  <si>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</si>
  <si>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</si>
  <si>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</si>
  <si>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</si>
  <si>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</si>
  <si>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</si>
  <si>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</si>
  <si>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</si>
  <si>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</si>
  <si>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</si>
  <si>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</si>
  <si>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</si>
  <si>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</si>
  <si>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</si>
  <si>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</si>
  <si>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</si>
  <si>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</si>
  <si>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</si>
  <si>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</si>
  <si>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</si>
  <si>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</si>
  <si>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</si>
  <si>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</si>
  <si>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</si>
  <si>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</si>
  <si>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</si>
  <si>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</si>
  <si>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</si>
  <si>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</si>
  <si>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</si>
  <si>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</si>
  <si>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</si>
  <si>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</si>
  <si>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</si>
  <si>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</si>
  <si>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</si>
  <si>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</si>
  <si>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</si>
  <si>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</si>
  <si>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</si>
  <si>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</si>
  <si>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</si>
  <si>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</si>
  <si>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</si>
  <si>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</si>
  <si>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</si>
  <si>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</si>
  <si>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</si>
  <si>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</si>
  <si>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</si>
  <si>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</si>
  <si>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</si>
  <si>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</si>
  <si>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</si>
  <si>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</si>
  <si>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</si>
  <si>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</si>
  <si>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</si>
  <si>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</si>
  <si>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</si>
  <si>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</si>
  <si>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</si>
  <si>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</si>
  <si>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</si>
  <si>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</si>
  <si>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</si>
  <si>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</si>
  <si>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</si>
  <si>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</si>
  <si>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</si>
  <si>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</si>
  <si>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</si>
  <si>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</si>
  <si>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</si>
  <si>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</si>
  <si>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</si>
  <si>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</si>
  <si>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</si>
  <si>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</si>
  <si>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</si>
  <si>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</si>
  <si>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</si>
  <si>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</si>
  <si>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</si>
  <si>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</si>
  <si>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</si>
  <si>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</si>
  <si>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</si>
  <si>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</si>
  <si>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</si>
  <si>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</si>
  <si>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</si>
  <si>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</si>
  <si>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</si>
  <si>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</si>
  <si>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</si>
  <si>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</si>
  <si>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</si>
  <si>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</si>
  <si>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</si>
  <si>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</si>
  <si>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</si>
  <si>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</si>
  <si>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</si>
  <si>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</si>
  <si>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</si>
  <si>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</si>
  <si>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</si>
  <si>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</si>
  <si>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</si>
  <si>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</si>
  <si>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</si>
  <si>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</si>
  <si>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</si>
  <si>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</si>
  <si>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</si>
  <si>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</si>
  <si>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</si>
  <si>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</si>
  <si>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</si>
  <si>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</si>
  <si>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</si>
  <si>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</si>
  <si>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</si>
  <si>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</si>
  <si>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</si>
  <si>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</si>
  <si>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</si>
  <si>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</si>
  <si>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</si>
  <si>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</si>
  <si>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</si>
  <si>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</si>
  <si>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</si>
  <si>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</si>
  <si>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</si>
  <si>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</si>
  <si>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</si>
  <si>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</si>
  <si>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</si>
  <si>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</si>
  <si>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</si>
  <si>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</si>
  <si>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</si>
  <si>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</si>
  <si>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</si>
  <si>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</si>
  <si>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</si>
  <si>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</si>
  <si>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</si>
  <si>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</si>
  <si>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</si>
  <si>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</si>
  <si>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</si>
  <si>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</si>
  <si>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</si>
  <si>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</si>
  <si>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</si>
  <si>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</si>
  <si>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</si>
  <si>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</si>
  <si>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</si>
  <si>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</si>
  <si>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</si>
  <si>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</si>
  <si>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</si>
  <si>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</si>
  <si>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</si>
  <si>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</si>
  <si>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</si>
  <si>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</si>
  <si>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</si>
  <si>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</si>
  <si>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</si>
  <si>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</si>
  <si>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</si>
  <si>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</si>
  <si>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</si>
  <si>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</si>
  <si>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</si>
  <si>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</si>
  <si>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</si>
  <si>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</si>
  <si>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</si>
  <si>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</si>
  <si>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</si>
  <si>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</si>
  <si>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</si>
  <si>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</si>
  <si>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</si>
  <si>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</si>
  <si>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</si>
  <si>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</si>
  <si>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</si>
  <si>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</si>
  <si>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</si>
  <si>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</si>
  <si>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</si>
  <si>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</si>
  <si>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</si>
  <si>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</si>
  <si>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</si>
  <si>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</si>
  <si>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</si>
  <si>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</si>
  <si>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</si>
  <si>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</si>
  <si>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</si>
  <si>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</si>
  <si>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</si>
  <si>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</si>
  <si>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</si>
  <si>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</si>
  <si>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</si>
  <si>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</si>
  <si>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</si>
  <si>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</si>
  <si>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</si>
  <si>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</si>
  <si>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</si>
  <si>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</si>
  <si>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</si>
  <si>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</si>
  <si>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</si>
  <si>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</si>
  <si>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</si>
  <si>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</si>
  <si>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</si>
  <si>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</si>
  <si>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</si>
  <si>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</si>
  <si>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</si>
  <si>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</si>
  <si>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</si>
  <si>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</si>
  <si>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</si>
  <si>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</si>
  <si>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</si>
  <si>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</si>
  <si>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</si>
  <si>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</si>
  <si>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</si>
  <si>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</si>
  <si>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</si>
  <si>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</si>
  <si>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</si>
  <si>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</si>
  <si>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</si>
  <si>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</si>
  <si>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</si>
  <si>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</si>
  <si>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</si>
  <si>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</si>
  <si>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</si>
  <si>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</si>
  <si>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</si>
  <si>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</si>
  <si>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</si>
  <si>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</si>
  <si>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</si>
  <si>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</si>
  <si>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</si>
  <si>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</si>
  <si>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</si>
  <si>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</si>
  <si>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</si>
  <si>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</si>
  <si>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</si>
  <si>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</si>
  <si>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</si>
  <si>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</si>
  <si>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</si>
  <si>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</si>
  <si>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</si>
  <si>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</si>
  <si>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</si>
  <si>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</si>
  <si>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</si>
  <si>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</si>
  <si>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</si>
  <si>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</si>
  <si>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</si>
  <si>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</si>
  <si>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</si>
  <si>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</si>
  <si>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</si>
  <si>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</si>
  <si>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</si>
  <si>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</si>
  <si>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</si>
  <si>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</si>
  <si>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</si>
  <si>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</si>
  <si>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</si>
  <si>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</si>
  <si>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</si>
  <si>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</si>
  <si>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</si>
  <si>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</si>
  <si>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</si>
  <si>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</si>
  <si>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</si>
  <si>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</si>
  <si>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</si>
  <si>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</si>
  <si>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</si>
  <si>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</si>
  <si>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</si>
  <si>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</si>
  <si>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</si>
  <si>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</si>
  <si>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</si>
  <si>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</si>
  <si>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</si>
  <si>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</si>
  <si>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</si>
  <si>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</si>
  <si>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</si>
  <si>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</si>
  <si>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</si>
  <si>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</si>
  <si>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</si>
  <si>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</si>
  <si>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</si>
  <si>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</si>
  <si>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</si>
  <si>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</si>
  <si>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</si>
  <si>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</si>
  <si>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</si>
  <si>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</si>
  <si>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</si>
  <si>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</si>
  <si>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</si>
  <si>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</si>
  <si>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</si>
  <si>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</si>
  <si>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</si>
  <si>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</si>
  <si>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</si>
  <si>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</si>
  <si>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</si>
  <si>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</si>
  <si>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</si>
  <si>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</si>
  <si>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</si>
  <si>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</si>
  <si>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</si>
  <si>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</si>
  <si>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</si>
  <si>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</si>
  <si>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</si>
  <si>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</si>
  <si>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</si>
  <si>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</si>
  <si>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</si>
  <si>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</si>
  <si>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</si>
  <si>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</si>
  <si>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</si>
  <si>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</si>
  <si>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</si>
  <si>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</si>
  <si>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</si>
  <si>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</si>
  <si>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</si>
  <si>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</si>
  <si>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</si>
  <si>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</si>
  <si>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</si>
  <si>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</si>
  <si>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</si>
  <si>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</si>
  <si>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</si>
  <si>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</si>
  <si>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</si>
  <si>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</si>
  <si>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</si>
  <si>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</si>
  <si>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</si>
  <si>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</si>
  <si>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</si>
  <si>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</si>
  <si>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</si>
  <si>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</si>
  <si>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</si>
  <si>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</si>
  <si>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</si>
  <si>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</si>
  <si>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</si>
  <si>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</si>
  <si>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</si>
  <si>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</si>
  <si>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</si>
  <si>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</si>
  <si>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</si>
  <si>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</si>
  <si>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</si>
  <si>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</si>
  <si>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</si>
  <si>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</si>
  <si>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</si>
  <si>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</si>
  <si>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</si>
  <si>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</si>
  <si>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</si>
  <si>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</si>
  <si>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</si>
  <si>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</si>
  <si>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</si>
  <si>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</si>
  <si>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</si>
  <si>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</si>
  <si>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</si>
  <si>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</si>
  <si>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</si>
  <si>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</si>
  <si>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</si>
  <si>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</si>
  <si>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</si>
  <si>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</si>
  <si>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</si>
  <si>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</si>
  <si>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</si>
  <si>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</si>
  <si>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</si>
  <si>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</si>
  <si>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</si>
  <si>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</si>
  <si>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</si>
  <si>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</si>
  <si>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</si>
  <si>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</si>
  <si>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</si>
  <si>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</si>
  <si>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</si>
  <si>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</si>
  <si>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</si>
  <si>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</si>
  <si>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</si>
  <si>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</si>
  <si>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</si>
  <si>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</si>
  <si>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</si>
  <si>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</si>
  <si>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</si>
  <si>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</si>
  <si>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</si>
  <si>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</si>
  <si>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</si>
  <si>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</si>
  <si>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</si>
  <si>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</si>
  <si>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</si>
  <si>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</si>
  <si>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</si>
  <si>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</si>
  <si>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</si>
  <si>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</si>
  <si>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</si>
  <si>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</si>
  <si>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</si>
  <si>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</si>
  <si>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</si>
  <si>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</si>
  <si>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</si>
  <si>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</si>
  <si>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</si>
  <si>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</si>
  <si>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</si>
  <si>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</si>
  <si>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</si>
  <si>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</si>
  <si>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</si>
  <si>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</si>
  <si>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</si>
  <si>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</si>
  <si>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</si>
  <si>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</si>
  <si>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</si>
  <si>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</si>
  <si>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</si>
  <si>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</si>
  <si>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</si>
  <si>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</si>
  <si>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</si>
  <si>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</si>
  <si>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</si>
  <si>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</si>
  <si>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</si>
  <si>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</si>
  <si>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</si>
  <si>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</si>
  <si>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</si>
  <si>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</si>
  <si>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</si>
  <si>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</si>
  <si>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</si>
  <si>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</si>
  <si>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</si>
  <si>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</si>
  <si>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</si>
  <si>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</si>
  <si>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</si>
  <si>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</si>
  <si>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</si>
  <si>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</si>
  <si>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</si>
  <si>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</si>
  <si>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</si>
  <si>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</si>
  <si>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</si>
  <si>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</si>
  <si>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</si>
  <si>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</si>
  <si>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</si>
  <si>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</si>
  <si>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</si>
  <si>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</si>
  <si>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</si>
  <si>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</si>
  <si>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</si>
  <si>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</si>
  <si>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</si>
  <si>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</si>
  <si>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</si>
  <si>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</si>
  <si>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</si>
  <si>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</si>
  <si>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</si>
  <si>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</si>
  <si>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</si>
  <si>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</si>
  <si>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</si>
  <si>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</si>
  <si>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</si>
  <si>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</si>
  <si>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</si>
  <si>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</si>
  <si>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</si>
  <si>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</si>
  <si>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</si>
  <si>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</si>
  <si>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</si>
  <si>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</si>
  <si>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</si>
  <si>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</si>
  <si>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</si>
  <si>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</si>
  <si>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</si>
  <si>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</si>
  <si>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</si>
  <si>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</si>
  <si>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</si>
  <si>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</si>
  <si>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</si>
  <si>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</si>
  <si>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</si>
  <si>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</si>
  <si>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</si>
  <si>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</si>
  <si>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</si>
  <si>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</si>
  <si>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</si>
  <si>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</si>
  <si>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</si>
  <si>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</si>
  <si>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</si>
  <si>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</si>
  <si>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</si>
  <si>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</si>
  <si>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</si>
  <si>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</si>
  <si>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</si>
  <si>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</si>
  <si>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</si>
  <si>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</si>
  <si>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</si>
  <si>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</si>
  <si>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</si>
  <si>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</si>
  <si>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</si>
  <si>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</si>
  <si>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</si>
  <si>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</si>
  <si>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</si>
  <si>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</si>
  <si>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</si>
  <si>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</si>
  <si>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</si>
  <si>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</si>
  <si>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</si>
  <si>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</si>
  <si>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</si>
  <si>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</si>
  <si>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</si>
  <si>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</si>
  <si>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</si>
  <si>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</si>
  <si>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</si>
  <si>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</si>
  <si>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</si>
  <si>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</si>
  <si>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</si>
  <si>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</si>
  <si>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</si>
  <si>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</si>
  <si>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</si>
  <si>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</si>
  <si>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</si>
  <si>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</si>
  <si>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</si>
  <si>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</si>
  <si>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</si>
  <si>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</si>
  <si>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</si>
  <si>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</si>
  <si>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</si>
  <si>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</si>
  <si>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</si>
  <si>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</si>
  <si>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</si>
  <si>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</si>
  <si>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</si>
  <si>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</si>
  <si>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</si>
  <si>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</si>
  <si>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</si>
  <si>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</si>
  <si>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</si>
  <si>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</si>
  <si>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</si>
  <si>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</si>
  <si>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</si>
  <si>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</si>
  <si>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</si>
  <si>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</si>
  <si>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</si>
  <si>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</si>
  <si>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</si>
  <si>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</si>
  <si>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</si>
  <si>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</si>
  <si>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</si>
  <si>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</si>
  <si>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</si>
  <si>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</si>
  <si>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</si>
  <si>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</si>
  <si>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</si>
  <si>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</si>
  <si>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</si>
  <si>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</si>
  <si>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</si>
  <si>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</si>
  <si>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</si>
  <si>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</si>
  <si>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</si>
  <si>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</si>
  <si>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</si>
  <si>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</si>
  <si>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</si>
  <si>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</si>
  <si>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</si>
  <si>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</si>
  <si>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</si>
  <si>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</si>
  <si>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</si>
  <si>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</si>
  <si>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</si>
  <si>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</si>
  <si>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</si>
  <si>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</si>
  <si>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</si>
  <si>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</si>
  <si>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</si>
  <si>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</si>
  <si>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</si>
  <si>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</si>
  <si>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</si>
  <si>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</si>
  <si>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</si>
  <si>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</si>
  <si>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</si>
  <si>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</si>
  <si>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</si>
  <si>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</si>
  <si>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</si>
  <si>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</si>
  <si>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</si>
  <si>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</si>
  <si>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</si>
  <si>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</si>
  <si>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</si>
  <si>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</si>
  <si>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</si>
  <si>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</si>
  <si>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</si>
  <si>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</si>
  <si>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</si>
  <si>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</si>
  <si>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</si>
  <si>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</si>
  <si>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</si>
  <si>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</si>
  <si>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</si>
  <si>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</si>
  <si>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</si>
  <si>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</si>
  <si>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</si>
  <si>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</si>
  <si>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</si>
  <si>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</si>
  <si>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</si>
  <si>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</si>
  <si>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</si>
  <si>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</si>
  <si>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</si>
  <si>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</si>
  <si>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</si>
  <si>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</si>
  <si>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</si>
  <si>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</si>
  <si>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</si>
  <si>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</si>
  <si>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</si>
  <si>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</si>
  <si>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</si>
  <si>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</si>
  <si>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</si>
  <si>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</si>
  <si>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</si>
  <si>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</si>
  <si>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</si>
  <si>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</si>
  <si>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</si>
  <si>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</si>
  <si>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</si>
  <si>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</si>
  <si>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</si>
  <si>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</si>
  <si>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</si>
  <si>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</si>
  <si>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</si>
  <si>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</si>
  <si>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</si>
  <si>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</si>
  <si>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</si>
  <si>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</si>
  <si>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</si>
  <si>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</si>
  <si>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</si>
  <si>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</si>
  <si>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</si>
  <si>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</si>
  <si>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</si>
  <si>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</si>
  <si>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</si>
  <si>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</si>
  <si>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</si>
  <si>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</si>
  <si>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</si>
  <si>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</si>
  <si>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</si>
  <si>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</si>
  <si>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</si>
  <si>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</si>
  <si>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</si>
  <si>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</si>
  <si>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</si>
  <si>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</si>
  <si>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</si>
  <si>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</si>
  <si>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</si>
  <si>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</si>
  <si>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</si>
  <si>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</si>
  <si>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</si>
  <si>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</si>
  <si>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</si>
  <si>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</si>
  <si>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</si>
  <si>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</si>
  <si>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</si>
  <si>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</si>
  <si>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</si>
  <si>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</si>
  <si>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</si>
  <si>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</si>
  <si>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</si>
  <si>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</si>
  <si>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</si>
  <si>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</si>
  <si>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</si>
  <si>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</si>
  <si>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</si>
  <si>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</si>
  <si>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</si>
  <si>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</si>
  <si>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</si>
  <si>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</si>
  <si>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</si>
  <si>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</si>
  <si>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</si>
  <si>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</si>
  <si>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</si>
  <si>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</si>
  <si>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</si>
  <si>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</si>
  <si>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</si>
  <si>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</si>
  <si>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</si>
  <si>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</si>
  <si>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</si>
  <si>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</si>
  <si>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</si>
  <si>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</si>
  <si>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</si>
  <si>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</si>
  <si>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</si>
  <si>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</si>
  <si>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</si>
  <si>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</si>
  <si>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</si>
  <si>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</si>
  <si>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</si>
  <si>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</si>
  <si>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</si>
  <si>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</si>
  <si>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</si>
  <si>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</si>
  <si>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</si>
  <si>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</si>
  <si>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</si>
  <si>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</si>
  <si>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</si>
  <si>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</si>
  <si>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</si>
  <si>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</si>
  <si>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</si>
  <si>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</si>
  <si>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</si>
  <si>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</si>
  <si>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</si>
  <si>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</si>
  <si>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</si>
  <si>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</si>
  <si>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</si>
  <si>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</si>
  <si>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</si>
  <si>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</si>
  <si>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</si>
  <si>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</si>
  <si>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</si>
  <si>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</si>
  <si>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</si>
  <si>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</si>
  <si>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</si>
  <si>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</si>
  <si>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</si>
  <si>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</si>
  <si>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</si>
  <si>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</si>
  <si>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</si>
  <si>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</si>
  <si>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</si>
  <si>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</si>
  <si>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</si>
  <si>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</si>
  <si>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</si>
  <si>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</si>
  <si>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</si>
  <si>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</si>
  <si>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</si>
  <si>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</si>
  <si>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</si>
  <si>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</si>
  <si>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</si>
  <si>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</si>
  <si>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</si>
  <si>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</si>
  <si>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</si>
  <si>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</si>
  <si>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</si>
  <si>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</si>
  <si>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</si>
  <si>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</si>
  <si>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</si>
  <si>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</si>
  <si>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</si>
  <si>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</si>
  <si>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</si>
  <si>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</si>
  <si>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</si>
  <si>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</si>
  <si>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</si>
  <si>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</si>
  <si>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</si>
  <si>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</si>
  <si>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</si>
  <si>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</si>
  <si>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</si>
  <si>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</si>
  <si>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</si>
  <si>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</si>
  <si>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</si>
  <si>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</si>
  <si>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</si>
  <si>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</si>
  <si>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</si>
  <si>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</si>
  <si>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</si>
  <si>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</si>
  <si>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</si>
  <si>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</si>
  <si>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</si>
  <si>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</si>
  <si>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</si>
  <si>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</si>
  <si>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</si>
  <si>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</si>
  <si>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</si>
  <si>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</si>
  <si>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</si>
  <si>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</si>
  <si>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</si>
  <si>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</si>
  <si>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</si>
  <si>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</si>
  <si>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</si>
  <si>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</si>
  <si>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</si>
  <si>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</si>
  <si>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</si>
  <si>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</si>
  <si>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</si>
  <si>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</si>
  <si>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</si>
  <si>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</si>
  <si>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</si>
  <si>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</si>
  <si>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</si>
  <si>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</si>
  <si>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</si>
  <si>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</si>
  <si>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</si>
  <si>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</si>
  <si>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</si>
  <si>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</si>
  <si>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</si>
  <si>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</si>
  <si>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</si>
  <si>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</si>
  <si>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</si>
  <si>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</si>
  <si>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</si>
  <si>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</si>
  <si>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</si>
  <si>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</si>
  <si>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</si>
  <si>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</si>
  <si>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</si>
  <si>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</si>
  <si>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</si>
  <si>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</si>
  <si>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</si>
  <si>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</si>
  <si>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</si>
  <si>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</si>
  <si>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</si>
  <si>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</si>
  <si>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</si>
  <si>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</si>
  <si>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</si>
  <si>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</si>
  <si>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</si>
  <si>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</si>
  <si>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</si>
  <si>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</si>
  <si>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</si>
  <si>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</si>
  <si>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</si>
  <si>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</si>
  <si>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</si>
  <si>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</si>
  <si>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</si>
  <si>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</si>
  <si>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</si>
  <si>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</si>
  <si>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</si>
  <si>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</si>
  <si>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</si>
  <si>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</si>
  <si>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</si>
  <si>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</si>
  <si>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</si>
  <si>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</si>
  <si>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</si>
  <si>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</si>
  <si>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</si>
  <si>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</si>
  <si>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</si>
  <si>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</si>
  <si>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</si>
  <si>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</si>
  <si>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</si>
  <si>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</si>
  <si>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</si>
  <si>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</si>
  <si>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</si>
  <si>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</si>
  <si>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</si>
  <si>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</si>
  <si>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</si>
  <si>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</si>
  <si>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</si>
  <si>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</si>
  <si>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</si>
  <si>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</si>
  <si>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</si>
  <si>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</si>
  <si>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</si>
  <si>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</si>
  <si>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</si>
  <si>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</si>
  <si>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</si>
  <si>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</si>
  <si>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</si>
  <si>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</si>
  <si>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</si>
  <si>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</si>
  <si>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</si>
  <si>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</si>
  <si>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</si>
  <si>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</si>
  <si>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</si>
  <si>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</si>
  <si>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</si>
  <si>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</si>
  <si>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</si>
  <si>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</si>
  <si>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</si>
  <si>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</si>
  <si>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</si>
  <si>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</si>
  <si>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</si>
  <si>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</si>
  <si>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</si>
  <si>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</si>
  <si>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</si>
  <si>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</si>
  <si>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</si>
  <si>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</si>
  <si>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</si>
  <si>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</si>
  <si>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</si>
  <si>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</si>
  <si>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</si>
  <si>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</si>
  <si>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</si>
  <si>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</si>
  <si>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</si>
  <si>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</si>
  <si>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</si>
  <si>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</si>
  <si>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</si>
  <si>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</si>
  <si>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</si>
  <si>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</si>
  <si>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</si>
  <si>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</si>
  <si>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</si>
  <si>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</si>
  <si>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</si>
  <si>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</si>
  <si>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</si>
  <si>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</si>
  <si>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</si>
  <si>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</si>
  <si>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</si>
  <si>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</si>
  <si>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</si>
  <si>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</si>
  <si>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</si>
  <si>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</si>
  <si>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</si>
  <si>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</si>
  <si>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</si>
  <si>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</si>
  <si>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</si>
  <si>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</si>
  <si>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</si>
  <si>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</si>
  <si>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</si>
  <si>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</si>
  <si>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</si>
  <si>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</si>
  <si>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</si>
  <si>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</si>
  <si>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</si>
  <si>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</si>
  <si>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</si>
  <si>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</si>
  <si>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</si>
  <si>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</si>
  <si>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</si>
  <si>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</si>
  <si>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</si>
  <si>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</si>
  <si>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</si>
  <si>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</si>
  <si>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</si>
  <si>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</si>
  <si>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</si>
  <si>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</si>
  <si>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</si>
  <si>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</si>
  <si>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</si>
  <si>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</si>
  <si>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</si>
  <si>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</si>
  <si>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</si>
  <si>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</si>
  <si>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</si>
  <si>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</si>
  <si>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</si>
  <si>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</si>
  <si>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</si>
  <si>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</si>
  <si>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</si>
  <si>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</si>
  <si>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</si>
  <si>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</si>
  <si>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</si>
  <si>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</si>
  <si>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</si>
  <si>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</si>
  <si>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</si>
  <si>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</si>
  <si>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</si>
  <si>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</si>
  <si>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</si>
  <si>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</si>
  <si>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</si>
  <si>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</si>
  <si>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</si>
  <si>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</si>
  <si>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</si>
  <si>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</si>
  <si>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</si>
  <si>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</si>
  <si>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</si>
  <si>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</si>
  <si>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</si>
  <si>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</si>
  <si>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</si>
  <si>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</si>
  <si>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</si>
  <si>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</si>
  <si>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</si>
  <si>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</si>
  <si>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</si>
  <si>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</si>
  <si>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</si>
  <si>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</si>
  <si>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</si>
  <si>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</si>
  <si>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</si>
  <si>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</si>
  <si>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</si>
  <si>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</si>
  <si>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</si>
  <si>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</si>
  <si>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</si>
  <si>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</si>
  <si>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</si>
  <si>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</si>
  <si>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</si>
  <si>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</si>
  <si>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</si>
  <si>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</si>
  <si>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</si>
  <si>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</si>
  <si>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</si>
  <si>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</si>
  <si>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</si>
  <si>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</si>
  <si>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</si>
  <si>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</si>
  <si>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</si>
  <si>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</si>
  <si>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</si>
  <si>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</si>
  <si>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</si>
  <si>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</si>
  <si>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</si>
  <si>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</si>
  <si>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</si>
  <si>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</si>
  <si>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</si>
  <si>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</si>
  <si>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</si>
  <si>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</si>
  <si>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</si>
  <si>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</si>
  <si>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</si>
  <si>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</si>
  <si>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</si>
  <si>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</si>
  <si>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</si>
  <si>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</si>
  <si>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</si>
  <si>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</si>
  <si>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</si>
  <si>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</si>
  <si>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</si>
  <si>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</si>
  <si>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</si>
  <si>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</si>
  <si>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</si>
  <si>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</si>
  <si>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</si>
  <si>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</si>
  <si>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</si>
  <si>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</si>
  <si>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</si>
  <si>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</si>
  <si>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</si>
  <si>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</si>
  <si>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</si>
  <si>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</si>
  <si>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</si>
  <si>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</si>
  <si>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</si>
  <si>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</si>
  <si>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</si>
  <si>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</si>
  <si>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</si>
  <si>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</si>
  <si>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</si>
  <si>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</si>
  <si>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</si>
  <si>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</si>
  <si>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</si>
  <si>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</si>
  <si>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</si>
  <si>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</si>
  <si>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</si>
  <si>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</si>
  <si>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</si>
  <si>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</si>
  <si>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</si>
  <si>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</si>
  <si>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</si>
  <si>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</si>
  <si>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</si>
  <si>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</si>
  <si>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</si>
  <si>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</si>
  <si>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</si>
  <si>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</si>
  <si>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</si>
  <si>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</si>
  <si>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</si>
  <si>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</si>
  <si>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</si>
  <si>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</si>
  <si>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</si>
  <si>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</si>
  <si>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</si>
  <si>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</si>
  <si>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</si>
  <si>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</si>
  <si>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</si>
  <si>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</si>
  <si>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</si>
  <si>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</si>
  <si>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</si>
  <si>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</si>
  <si>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</si>
  <si>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</si>
  <si>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</si>
  <si>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</si>
  <si>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</si>
  <si>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</si>
  <si>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</si>
  <si>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</si>
  <si>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</si>
  <si>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</si>
  <si>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</si>
  <si>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</si>
  <si>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</si>
  <si>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</si>
  <si>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</si>
  <si>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</si>
  <si>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</si>
  <si>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</si>
  <si>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</si>
  <si>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</si>
  <si>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</si>
  <si>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</si>
  <si>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</si>
  <si>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</si>
  <si>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</si>
  <si>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</si>
  <si>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</si>
  <si>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</si>
  <si>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</si>
  <si>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</si>
  <si>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</si>
  <si>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</si>
  <si>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</si>
  <si>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</si>
  <si>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</si>
  <si>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</si>
  <si>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</si>
  <si>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</si>
  <si>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</si>
  <si>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</si>
  <si>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</si>
  <si>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</si>
  <si>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</si>
  <si>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</si>
  <si>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</si>
  <si>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</si>
  <si>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</si>
  <si>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</si>
  <si>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</si>
  <si>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</si>
  <si>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</si>
  <si>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</si>
  <si>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</si>
  <si>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</si>
  <si>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</si>
  <si>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</si>
  <si>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</si>
  <si>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</si>
  <si>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</si>
  <si>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</si>
  <si>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</si>
  <si>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</si>
  <si>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</si>
  <si>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</si>
  <si>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</si>
  <si>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</si>
  <si>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</si>
  <si>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</si>
  <si>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</si>
  <si>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</si>
  <si>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</si>
  <si>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</si>
  <si>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</si>
  <si>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</si>
  <si>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</si>
  <si>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</si>
  <si>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</si>
  <si>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</si>
  <si>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</si>
  <si>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</si>
  <si>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</si>
  <si>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</si>
  <si>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</si>
  <si>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</si>
  <si>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</si>
  <si>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</si>
  <si>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</si>
  <si>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</si>
  <si>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</si>
  <si>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</si>
  <si>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</si>
  <si>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</si>
  <si>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</si>
  <si>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</si>
  <si>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</si>
  <si>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</si>
  <si>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</si>
  <si>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</si>
  <si>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</si>
  <si>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</si>
  <si>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</si>
  <si>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</si>
  <si>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</si>
  <si>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</si>
  <si>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</si>
  <si>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</si>
  <si>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</si>
  <si>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</si>
  <si>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</si>
  <si>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</si>
  <si>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</si>
  <si>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</si>
  <si>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</si>
  <si>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</si>
  <si>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</si>
  <si>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</si>
  <si>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</si>
  <si>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</si>
  <si>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</si>
  <si>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</si>
  <si>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</si>
  <si>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</si>
  <si>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</si>
  <si>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</si>
  <si>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</si>
  <si>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</si>
  <si>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</si>
  <si>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</si>
  <si>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</si>
  <si>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</si>
  <si>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</si>
  <si>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</si>
  <si>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</si>
  <si>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</si>
  <si>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</si>
  <si>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</si>
  <si>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</si>
  <si>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</si>
  <si>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</si>
  <si>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</si>
  <si>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</si>
  <si>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</si>
  <si>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</si>
  <si>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</si>
  <si>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</si>
  <si>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</si>
  <si>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</si>
  <si>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</si>
  <si>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</si>
  <si>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</si>
  <si>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</si>
  <si>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</si>
  <si>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</si>
  <si>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</si>
  <si>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</si>
  <si>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</si>
  <si>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</si>
  <si>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</si>
  <si>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</si>
  <si>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</si>
  <si>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</si>
  <si>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</si>
  <si>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</si>
  <si>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</si>
  <si>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</si>
  <si>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</si>
  <si>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</si>
  <si>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</si>
  <si>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</si>
  <si>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</si>
  <si>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</si>
  <si>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</si>
  <si>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</si>
  <si>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</si>
  <si>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</si>
  <si>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</si>
  <si>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</si>
  <si>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</si>
  <si>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</si>
  <si>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</si>
  <si>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</si>
  <si>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</si>
  <si>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</si>
  <si>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</si>
  <si>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</si>
  <si>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</si>
  <si>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</si>
  <si>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</si>
  <si>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</si>
  <si>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</si>
  <si>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</si>
  <si>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</si>
  <si>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</si>
  <si>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</si>
  <si>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</si>
  <si>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</si>
  <si>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</si>
  <si>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</si>
  <si>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</si>
  <si>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</si>
  <si>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</si>
  <si>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</si>
  <si>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</si>
  <si>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</si>
  <si>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</si>
  <si>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</si>
  <si>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</si>
  <si>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</si>
  <si>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</si>
  <si>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</si>
  <si>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</si>
  <si>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</si>
  <si>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</si>
  <si>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</si>
  <si>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</si>
  <si>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</si>
  <si>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</si>
  <si>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</si>
  <si>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</si>
  <si>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</si>
  <si>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</si>
  <si>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</si>
  <si>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</si>
  <si>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</si>
  <si>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</si>
  <si>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</si>
  <si>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</si>
  <si>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</si>
  <si>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</si>
  <si>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</si>
  <si>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</si>
  <si>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</si>
  <si>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</si>
  <si>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</si>
  <si>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</si>
  <si>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</si>
  <si>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</si>
  <si>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</si>
  <si>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</si>
  <si>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</si>
  <si>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</si>
  <si>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</si>
  <si>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</si>
  <si>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</si>
  <si>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</si>
  <si>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</si>
  <si>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</si>
  <si>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</si>
  <si>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</si>
  <si>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</si>
  <si>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</si>
  <si>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</si>
  <si>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</si>
  <si>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</si>
  <si>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</si>
  <si>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</si>
  <si>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</si>
  <si>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</si>
  <si>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</si>
  <si>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</si>
  <si>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</si>
  <si>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</si>
  <si>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</si>
  <si>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</si>
  <si>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</si>
  <si>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</si>
  <si>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</si>
  <si>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</si>
  <si>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</si>
  <si>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</si>
  <si>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</si>
  <si>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</si>
  <si>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</si>
  <si>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</si>
  <si>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</si>
  <si>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</si>
  <si>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</si>
  <si>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</si>
  <si>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</si>
  <si>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</si>
  <si>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</si>
  <si>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</si>
  <si>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</si>
  <si>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</si>
  <si>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</si>
  <si>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</si>
  <si>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</si>
  <si>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</si>
  <si>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</si>
  <si>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</si>
  <si>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</si>
  <si>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</si>
  <si>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</si>
  <si>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</si>
  <si>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</si>
  <si>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</si>
  <si>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</si>
  <si>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</si>
  <si>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</si>
  <si>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</si>
  <si>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</si>
  <si>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</si>
  <si>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</si>
  <si>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</si>
  <si>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</si>
  <si>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</si>
  <si>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</si>
  <si>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</si>
  <si>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</si>
  <si>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</si>
  <si>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</si>
  <si>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</si>
  <si>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</si>
  <si>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</si>
  <si>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</si>
  <si>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</si>
  <si>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</si>
  <si>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</si>
  <si>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</si>
  <si>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</si>
  <si>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</si>
  <si>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</si>
  <si>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</si>
  <si>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</si>
  <si>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</si>
  <si>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</si>
  <si>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</si>
  <si>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</si>
  <si>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</si>
  <si>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</si>
  <si>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</si>
  <si>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</si>
  <si>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</si>
  <si>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</si>
  <si>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</si>
  <si>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</si>
  <si>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</si>
  <si>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</si>
  <si>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</si>
  <si>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</si>
  <si>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</si>
  <si>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</si>
  <si>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</si>
  <si>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</si>
  <si>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</si>
  <si>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</si>
  <si>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</si>
  <si>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</si>
  <si>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</si>
  <si>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</si>
  <si>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</si>
  <si>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</si>
  <si>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</si>
  <si>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</si>
  <si>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</si>
  <si>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</si>
  <si>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</si>
  <si>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</si>
  <si>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</si>
  <si>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</si>
  <si>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</si>
  <si>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</si>
  <si>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</si>
  <si>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</si>
  <si>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</si>
  <si>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</si>
  <si>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</si>
  <si>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</si>
  <si>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</si>
  <si>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</si>
  <si>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</si>
  <si>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</si>
  <si>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</si>
  <si>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</si>
  <si>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</si>
  <si>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</si>
  <si>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</si>
  <si>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</si>
  <si>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</si>
  <si>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</si>
  <si>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</si>
  <si>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</si>
  <si>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</si>
  <si>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</si>
  <si>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</si>
  <si>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</si>
  <si>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</si>
  <si>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</si>
  <si>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</si>
  <si>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</si>
  <si>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</si>
  <si>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</si>
  <si>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</si>
  <si>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</si>
  <si>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</si>
  <si>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</si>
  <si>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</si>
  <si>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</si>
  <si>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</si>
  <si>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</si>
  <si>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</si>
  <si>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</si>
  <si>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</si>
  <si>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</si>
  <si>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</si>
  <si>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</si>
  <si>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</si>
  <si>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</si>
  <si>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</si>
  <si>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</si>
  <si>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</si>
  <si>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</si>
  <si>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</si>
  <si>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</si>
  <si>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</si>
  <si>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</si>
  <si>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</si>
  <si>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</si>
  <si>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</si>
  <si>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</si>
  <si>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</si>
  <si>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</si>
  <si>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</si>
  <si>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</si>
  <si>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</si>
  <si>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</si>
  <si>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</si>
  <si>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</si>
  <si>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</si>
  <si>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</si>
  <si>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</si>
  <si>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</si>
  <si>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</si>
  <si>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</si>
  <si>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</si>
  <si>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</si>
  <si>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</si>
  <si>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</si>
  <si>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</si>
  <si>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</si>
  <si>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</si>
  <si>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</si>
  <si>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</si>
  <si>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</si>
  <si>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</si>
  <si>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</si>
  <si>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</si>
  <si>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</si>
  <si>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</si>
  <si>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</si>
  <si>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</si>
  <si>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</si>
  <si>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</si>
  <si>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</si>
  <si>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</si>
  <si>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</si>
  <si>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</si>
  <si>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</si>
  <si>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</si>
  <si>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</si>
  <si>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</si>
  <si>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</si>
  <si>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</si>
  <si>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</si>
  <si>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</si>
  <si>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</si>
  <si>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</si>
  <si>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</si>
  <si>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</si>
  <si>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</si>
  <si>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</si>
  <si>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</si>
  <si>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</si>
  <si>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</si>
  <si>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</si>
  <si>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</si>
  <si>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</si>
  <si>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</si>
  <si>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</si>
  <si>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</si>
  <si>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</si>
  <si>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</si>
  <si>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</si>
  <si>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</si>
  <si>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</si>
  <si>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</si>
  <si>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</si>
  <si>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</si>
  <si>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</si>
  <si>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</si>
  <si>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</si>
  <si>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</si>
  <si>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</si>
  <si>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</si>
  <si>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</si>
  <si>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</si>
  <si>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</si>
  <si>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</si>
  <si>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</si>
  <si>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</si>
  <si>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</si>
  <si>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</si>
  <si>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</si>
  <si>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</si>
  <si>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</si>
  <si>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</si>
  <si>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</si>
  <si>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</si>
  <si>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</si>
  <si>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</si>
  <si>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</si>
  <si>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</si>
  <si>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</si>
  <si>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</si>
  <si>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</si>
  <si>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</si>
  <si>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</si>
  <si>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</si>
  <si>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</si>
  <si>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</si>
  <si>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</si>
  <si>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</si>
  <si>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</si>
  <si>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</si>
  <si>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</si>
  <si>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</si>
  <si>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</si>
  <si>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</si>
  <si>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</si>
  <si>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</si>
  <si>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</si>
  <si>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</si>
  <si>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</si>
  <si>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</si>
  <si>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</si>
  <si>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</si>
  <si>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</si>
  <si>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</si>
  <si>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</si>
  <si>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</si>
  <si>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</si>
  <si>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</si>
  <si>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</si>
  <si>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</si>
  <si>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</si>
  <si>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</si>
  <si>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</si>
  <si>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</si>
  <si>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</si>
  <si>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</si>
  <si>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</si>
  <si>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</si>
  <si>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</si>
  <si>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</si>
  <si>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</si>
  <si>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</si>
  <si>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</si>
  <si>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</si>
  <si>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</si>
  <si>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</si>
  <si>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</si>
  <si>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</si>
  <si>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</si>
  <si>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</si>
  <si>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</si>
  <si>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</si>
  <si>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</si>
  <si>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</si>
  <si>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</si>
  <si>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</si>
  <si>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</si>
  <si>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</si>
  <si>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</si>
  <si>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</si>
  <si>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</si>
  <si>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</si>
  <si>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</si>
  <si>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</si>
  <si>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</si>
  <si>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</si>
  <si>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</si>
  <si>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</si>
  <si>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</si>
  <si>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</si>
  <si>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</si>
  <si>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</si>
  <si>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</si>
  <si>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</si>
  <si>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</si>
  <si>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</si>
  <si>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</si>
  <si>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</si>
  <si>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</si>
  <si>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</si>
  <si>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</si>
  <si>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</si>
  <si>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</si>
  <si>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</si>
  <si>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</si>
  <si>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</si>
  <si>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</si>
  <si>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</si>
  <si>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</si>
  <si>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</si>
  <si>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</si>
  <si>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</si>
  <si>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</si>
  <si>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</si>
  <si>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</si>
  <si>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</si>
  <si>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</si>
  <si>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</si>
  <si>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</si>
  <si>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</si>
  <si>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</si>
  <si>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</si>
  <si>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</si>
  <si>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</si>
  <si>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</si>
  <si>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</si>
  <si>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</si>
  <si>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</si>
  <si>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</si>
  <si>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</si>
  <si>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</si>
  <si>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</si>
  <si>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</si>
  <si>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</si>
  <si>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</si>
  <si>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</si>
  <si>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</si>
  <si>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</si>
  <si>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</si>
  <si>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</si>
  <si>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</si>
  <si>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</si>
  <si>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</si>
  <si>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</si>
  <si>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</si>
  <si>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</si>
  <si>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</si>
  <si>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</si>
  <si>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</si>
  <si>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</si>
  <si>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</si>
  <si>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</si>
  <si>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</si>
  <si>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</si>
  <si>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</si>
  <si>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</si>
  <si>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</si>
  <si>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</si>
  <si>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</si>
  <si>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</si>
  <si>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</si>
  <si>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</si>
  <si>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</si>
  <si>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</si>
  <si>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</si>
  <si>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</si>
  <si>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</si>
  <si>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</si>
  <si>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</si>
  <si>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</si>
  <si>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</si>
  <si>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</si>
  <si>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</si>
  <si>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</si>
  <si>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</si>
  <si>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</si>
  <si>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</si>
  <si>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</si>
  <si>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</si>
  <si>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</si>
  <si>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</si>
  <si>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</si>
  <si>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</si>
  <si>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</si>
  <si>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</si>
  <si>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</si>
  <si>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</si>
  <si>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</si>
  <si>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</si>
  <si>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</si>
  <si>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</si>
  <si>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</si>
  <si>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</si>
  <si>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</si>
  <si>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</si>
  <si>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</si>
  <si>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</si>
  <si>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</si>
  <si>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</si>
  <si>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</si>
  <si>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</si>
  <si>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</si>
  <si>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</si>
  <si>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</si>
  <si>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</si>
  <si>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</si>
  <si>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</si>
  <si>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</si>
  <si>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</si>
  <si>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</si>
  <si>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</si>
  <si>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</si>
  <si>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</si>
  <si>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</si>
  <si>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</si>
  <si>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</si>
  <si>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</si>
  <si>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</si>
  <si>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</si>
  <si>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</si>
  <si>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</si>
  <si>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</si>
  <si>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</si>
  <si>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</si>
  <si>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</si>
  <si>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</si>
  <si>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</si>
  <si>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</si>
  <si>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</si>
  <si>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</si>
  <si>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</si>
  <si>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</si>
  <si>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</si>
  <si>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</si>
  <si>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</si>
  <si>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</si>
  <si>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</si>
  <si>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</si>
  <si>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</si>
  <si>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</si>
  <si>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</si>
  <si>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</si>
  <si>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</si>
  <si>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</si>
  <si>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</si>
  <si>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</si>
  <si>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</si>
  <si>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</si>
  <si>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</si>
  <si>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</si>
  <si>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</si>
  <si>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</si>
  <si>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</si>
  <si>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</si>
  <si>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</si>
  <si>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</si>
  <si>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</si>
  <si>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</si>
  <si>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</si>
  <si>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</si>
  <si>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</si>
  <si>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</si>
  <si>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</si>
  <si>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</si>
  <si>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</si>
  <si>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</si>
  <si>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</si>
  <si>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</si>
  <si>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</si>
  <si>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</si>
  <si>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</si>
  <si>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</si>
  <si>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</si>
  <si>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</si>
  <si>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</si>
  <si>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</si>
  <si>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</si>
  <si>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</si>
  <si>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</si>
  <si>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</si>
  <si>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</si>
  <si>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</si>
  <si>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</si>
  <si>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</si>
  <si>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</si>
  <si>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</si>
  <si>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</si>
  <si>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</si>
  <si>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</si>
  <si>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</si>
  <si>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</si>
  <si>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</si>
  <si>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</si>
  <si>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</si>
  <si>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</si>
  <si>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</si>
  <si>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</si>
  <si>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</si>
  <si>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</si>
  <si>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</si>
  <si>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</si>
  <si>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</si>
  <si>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</si>
  <si>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</si>
  <si>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</si>
  <si>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</si>
  <si>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</si>
  <si>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</si>
  <si>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</si>
  <si>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</si>
  <si>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</si>
  <si>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</si>
  <si>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</si>
  <si>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</si>
  <si>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</si>
  <si>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</si>
  <si>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</si>
  <si>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</si>
  <si>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</si>
  <si>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</si>
  <si>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</si>
  <si>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</si>
  <si>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</si>
  <si>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</si>
  <si>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</si>
  <si>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</si>
  <si>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</si>
  <si>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</si>
  <si>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</si>
  <si>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</si>
  <si>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</si>
  <si>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</si>
  <si>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</si>
  <si>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</si>
  <si>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</si>
  <si>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</si>
  <si>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</si>
  <si>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</si>
  <si>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</si>
  <si>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</si>
  <si>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</si>
  <si>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</si>
  <si>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</si>
  <si>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</si>
  <si>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</si>
  <si>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</si>
  <si>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</si>
  <si>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</si>
  <si>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</si>
  <si>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</si>
  <si>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</si>
  <si>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</si>
  <si>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</si>
  <si>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</si>
  <si>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</si>
  <si>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</si>
  <si>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</si>
  <si>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</si>
  <si>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</si>
  <si>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</si>
  <si>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</si>
  <si>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</si>
  <si>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</si>
  <si>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</si>
  <si>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</si>
  <si>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</si>
  <si>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</si>
  <si>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</si>
  <si>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</si>
  <si>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</si>
  <si>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</si>
  <si>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</si>
  <si>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</si>
  <si>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</si>
  <si>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</si>
  <si>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</si>
  <si>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</si>
  <si>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</si>
  <si>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</si>
  <si>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</si>
  <si>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</si>
  <si>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</si>
  <si>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</si>
  <si>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</si>
  <si>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</si>
  <si>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</si>
  <si>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</si>
  <si>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</si>
  <si>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</si>
  <si>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</si>
  <si>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</si>
  <si>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</si>
  <si>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</si>
  <si>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</si>
  <si>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</si>
  <si>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</si>
  <si>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</si>
  <si>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</si>
  <si>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</si>
  <si>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</si>
  <si>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</si>
  <si>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</si>
  <si>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</si>
  <si>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</si>
  <si>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</si>
  <si>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</si>
  <si>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</si>
  <si>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</si>
  <si>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</si>
  <si>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</si>
  <si>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</si>
  <si>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</si>
  <si>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</si>
  <si>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</si>
  <si>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</si>
  <si>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</si>
  <si>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</si>
  <si>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</si>
  <si>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</si>
  <si>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</si>
  <si>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</si>
  <si>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</si>
  <si>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</si>
  <si>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</si>
  <si>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</si>
  <si>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</si>
  <si>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</si>
  <si>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</si>
  <si>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</si>
  <si>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</si>
  <si>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</si>
  <si>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</si>
  <si>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</si>
  <si>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</si>
  <si>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</si>
  <si>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</si>
  <si>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</si>
  <si>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</si>
  <si>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</si>
  <si>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</si>
  <si>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</si>
  <si>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</si>
  <si>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</si>
  <si>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</si>
  <si>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</si>
  <si>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</si>
  <si>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</si>
  <si>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</si>
  <si>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</si>
  <si>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</si>
  <si>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</si>
  <si>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</si>
  <si>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</si>
  <si>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</si>
  <si>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</si>
  <si>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</si>
  <si>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</si>
  <si>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</si>
  <si>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</si>
  <si>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</si>
  <si>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</si>
  <si>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</si>
  <si>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</si>
  <si>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</si>
  <si>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</si>
  <si>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</si>
  <si>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</si>
  <si>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</si>
  <si>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</si>
  <si>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</si>
  <si>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</si>
  <si>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</si>
  <si>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</si>
  <si>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</si>
  <si>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</si>
  <si>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</si>
  <si>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</si>
  <si>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</si>
  <si>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</si>
  <si>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</si>
  <si>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</si>
  <si>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</si>
  <si>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</si>
  <si>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</si>
  <si>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</si>
  <si>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</si>
  <si>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</si>
  <si>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</si>
  <si>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</si>
  <si>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</si>
  <si>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</si>
  <si>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</si>
  <si>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</si>
  <si>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</si>
  <si>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</si>
  <si>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</si>
  <si>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</si>
  <si>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</si>
  <si>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</si>
  <si>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</si>
  <si>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</si>
  <si>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</si>
  <si>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</si>
  <si>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</si>
  <si>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</si>
  <si>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</si>
  <si>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</si>
  <si>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</si>
  <si>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</si>
  <si>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</si>
  <si>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</si>
  <si>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</si>
  <si>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</si>
  <si>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</si>
  <si>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</si>
  <si>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</si>
  <si>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</si>
  <si>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</si>
  <si>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</si>
  <si>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</si>
  <si>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</si>
  <si>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</si>
  <si>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</si>
  <si>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</si>
  <si>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</si>
  <si>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</si>
  <si>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</si>
  <si>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</si>
  <si>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</si>
  <si>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</si>
  <si>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</si>
  <si>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</si>
  <si>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</si>
  <si>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</si>
  <si>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</si>
  <si>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</si>
  <si>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</si>
  <si>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</si>
  <si>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</si>
  <si>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</si>
  <si>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</si>
  <si>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</si>
  <si>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</si>
  <si>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</si>
  <si>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</si>
  <si>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</si>
  <si>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</si>
  <si>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</si>
  <si>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</si>
  <si>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</si>
  <si>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</si>
  <si>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</si>
  <si>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</si>
  <si>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</si>
  <si>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</si>
  <si>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</si>
  <si>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</si>
  <si>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</si>
  <si>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</si>
  <si>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</si>
  <si>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</si>
  <si>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</si>
  <si>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</si>
  <si>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</si>
  <si>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</si>
  <si>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</si>
  <si>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</si>
  <si>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</si>
  <si>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</si>
  <si>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</si>
  <si>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</si>
  <si>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</si>
  <si>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</si>
  <si>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</si>
  <si>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</si>
  <si>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</si>
  <si>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</si>
  <si>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</si>
  <si>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</si>
  <si>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</si>
  <si>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</si>
  <si>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</si>
  <si>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</si>
  <si>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</si>
  <si>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</si>
  <si>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</si>
  <si>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</si>
  <si>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</si>
  <si>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</si>
  <si>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</si>
  <si>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</si>
  <si>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</si>
  <si>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</si>
  <si>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</si>
  <si>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</si>
  <si>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</si>
  <si>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</si>
  <si>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</si>
  <si>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</si>
  <si>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</si>
  <si>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</si>
  <si>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</si>
  <si>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</si>
  <si>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</si>
  <si>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</si>
  <si>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</si>
  <si>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</si>
  <si>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</si>
  <si>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</si>
  <si>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</si>
  <si>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</si>
  <si>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</si>
  <si>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</si>
  <si>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</si>
  <si>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</si>
  <si>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</si>
  <si>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</si>
  <si>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</si>
  <si>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</si>
  <si>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</si>
  <si>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</si>
  <si>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</si>
  <si>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</si>
  <si>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</si>
  <si>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</si>
  <si>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</si>
  <si>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</si>
  <si>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</si>
  <si>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</si>
  <si>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</si>
  <si>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</si>
  <si>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</si>
  <si>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</si>
  <si>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</si>
  <si>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</si>
  <si>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</si>
  <si>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</si>
  <si>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</si>
  <si>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</si>
  <si>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</si>
  <si>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</si>
  <si>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</si>
  <si>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</si>
  <si>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</si>
  <si>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</si>
  <si>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</si>
  <si>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</si>
  <si>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</si>
  <si>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</si>
  <si>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</si>
  <si>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</si>
  <si>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</si>
  <si>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</si>
  <si>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</si>
  <si>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</si>
  <si>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</si>
  <si>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</si>
  <si>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</si>
  <si>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</si>
  <si>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</si>
  <si>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</si>
  <si>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</si>
  <si>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</si>
  <si>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</si>
  <si>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</si>
  <si>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</si>
  <si>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</si>
  <si>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</si>
  <si>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</si>
  <si>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</si>
  <si>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</si>
  <si>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</si>
  <si>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</si>
  <si>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</si>
  <si>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</si>
  <si>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</si>
  <si>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</si>
  <si>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</si>
  <si>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</si>
  <si>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</si>
  <si>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</si>
  <si>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</si>
  <si>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</si>
  <si>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</si>
  <si>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</si>
  <si>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</si>
  <si>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</si>
  <si>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</si>
  <si>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</si>
  <si>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</si>
  <si>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</si>
  <si>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</si>
  <si>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</si>
  <si>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</si>
  <si>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</si>
  <si>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</si>
  <si>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</si>
  <si>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</si>
  <si>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</si>
  <si>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</si>
  <si>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</si>
  <si>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</si>
  <si>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</si>
  <si>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</si>
  <si>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</si>
  <si>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</si>
  <si>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</si>
  <si>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</si>
  <si>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</si>
  <si>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</si>
  <si>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</si>
  <si>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</si>
  <si>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</si>
  <si>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</si>
  <si>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</si>
  <si>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</si>
  <si>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</si>
  <si>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</si>
  <si>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</si>
  <si>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</si>
  <si>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</si>
  <si>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</si>
  <si>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</si>
  <si>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</si>
  <si>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</si>
  <si>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</si>
  <si>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</si>
  <si>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</si>
  <si>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</si>
  <si>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</si>
  <si>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</si>
  <si>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</si>
  <si>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</si>
  <si>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</si>
  <si>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</si>
  <si>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</si>
  <si>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</si>
  <si>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</si>
  <si>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</si>
  <si>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</si>
  <si>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</si>
  <si>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</si>
  <si>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</si>
  <si>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</si>
  <si>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</si>
  <si>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</si>
  <si>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</si>
  <si>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</si>
  <si>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</si>
  <si>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</si>
  <si>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</si>
  <si>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</si>
  <si>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</si>
  <si>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</si>
  <si>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</si>
  <si>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</si>
  <si>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</si>
  <si>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</si>
  <si>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</si>
  <si>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</si>
  <si>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</si>
  <si>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</si>
  <si>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</si>
  <si>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</si>
  <si>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</si>
  <si>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</si>
  <si>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</si>
  <si>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</si>
  <si>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</si>
  <si>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</si>
  <si>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</si>
  <si>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</si>
  <si>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</si>
  <si>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</si>
  <si>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</si>
  <si>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</si>
  <si>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</si>
  <si>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</si>
  <si>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</si>
  <si>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</si>
  <si>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</si>
  <si>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</si>
  <si>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</si>
  <si>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</si>
  <si>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</si>
  <si>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</si>
  <si>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</si>
  <si>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</si>
  <si>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</si>
  <si>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</si>
  <si>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</si>
  <si>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</si>
  <si>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</si>
  <si>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</si>
  <si>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</si>
  <si>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</si>
  <si>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</si>
  <si>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</si>
  <si>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</si>
  <si>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</si>
  <si>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</si>
  <si>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</si>
  <si>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</si>
  <si>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</si>
  <si>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</si>
  <si>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</si>
  <si>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</si>
  <si>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</si>
  <si>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</si>
  <si>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</si>
  <si>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</si>
  <si>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</si>
  <si>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</si>
  <si>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</si>
  <si>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</si>
  <si>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</si>
  <si>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</si>
  <si>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</si>
  <si>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</si>
  <si>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</si>
  <si>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</si>
  <si>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</si>
  <si>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</si>
  <si>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</si>
  <si>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</si>
  <si>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</si>
  <si>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</si>
  <si>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</si>
  <si>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</si>
  <si>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</si>
  <si>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</si>
  <si>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</si>
  <si>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</si>
  <si>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</si>
  <si>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</si>
  <si>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</si>
  <si>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</si>
  <si>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</si>
  <si>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</si>
  <si>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</si>
  <si>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</si>
  <si>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</si>
  <si>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</si>
  <si>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</si>
  <si>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</si>
  <si>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</si>
  <si>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</si>
  <si>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</si>
  <si>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</si>
  <si>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</si>
  <si>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</si>
  <si>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</si>
  <si>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</si>
  <si>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</si>
  <si>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</si>
  <si>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</si>
  <si>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</si>
  <si>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</si>
  <si>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</si>
  <si>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</si>
  <si>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</si>
  <si>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</si>
  <si>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</si>
  <si>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</si>
  <si>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</si>
  <si>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</si>
  <si>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</si>
  <si>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</si>
  <si>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</si>
  <si>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</si>
  <si>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</si>
  <si>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</si>
  <si>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</si>
  <si>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</si>
  <si>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</si>
  <si>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</si>
  <si>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</si>
  <si>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</si>
  <si>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</si>
  <si>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</si>
  <si>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</si>
  <si>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</si>
  <si>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</si>
  <si>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</si>
  <si>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</si>
  <si>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</si>
  <si>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</si>
  <si>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</si>
  <si>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</si>
  <si>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</si>
  <si>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</si>
  <si>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</si>
  <si>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</si>
  <si>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</si>
  <si>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</si>
  <si>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</si>
  <si>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</si>
  <si>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</si>
  <si>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</si>
  <si>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</si>
  <si>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</si>
  <si>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</si>
  <si>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</si>
  <si>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</si>
  <si>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</si>
  <si>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</si>
  <si>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</si>
  <si>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</si>
  <si>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</si>
  <si>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</si>
  <si>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</si>
  <si>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</si>
  <si>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</si>
  <si>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</si>
  <si>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</si>
  <si>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</si>
  <si>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</si>
  <si>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</si>
  <si>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</si>
  <si>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</si>
  <si>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</si>
  <si>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</si>
  <si>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</si>
  <si>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</si>
  <si>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</si>
  <si>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</si>
  <si>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</si>
  <si>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</si>
  <si>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</si>
  <si>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</si>
  <si>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</si>
  <si>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</si>
  <si>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</si>
  <si>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</si>
  <si>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</si>
  <si>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</si>
  <si>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</si>
  <si>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</si>
  <si>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</si>
  <si>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</si>
  <si>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</si>
  <si>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</si>
  <si>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</si>
  <si>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</si>
  <si>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</si>
  <si>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</si>
  <si>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</si>
  <si>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</si>
  <si>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</si>
  <si>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</si>
  <si>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</si>
  <si>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</si>
  <si>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</si>
  <si>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</si>
  <si>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</si>
  <si>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</si>
  <si>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</si>
  <si>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</si>
  <si>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</si>
  <si>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</si>
  <si>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</si>
  <si>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</si>
  <si>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</si>
  <si>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</si>
  <si>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</si>
  <si>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</si>
  <si>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</si>
  <si>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</si>
  <si>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</si>
  <si>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</si>
  <si>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</si>
  <si>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</si>
  <si>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</si>
  <si>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</si>
  <si>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</si>
  <si>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</si>
  <si>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</si>
  <si>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</si>
  <si>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</si>
  <si>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</si>
  <si>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</si>
  <si>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</si>
  <si>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</si>
  <si>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</si>
  <si>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</si>
  <si>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</si>
  <si>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</si>
  <si>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</si>
  <si>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</si>
  <si>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</si>
  <si>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</si>
  <si>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</si>
  <si>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</si>
  <si>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</si>
  <si>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</si>
  <si>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</si>
  <si>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</si>
  <si>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</si>
  <si>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</si>
  <si>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</si>
  <si>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</si>
  <si>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</si>
  <si>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</si>
  <si>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</si>
  <si>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</si>
  <si>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</si>
  <si>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</si>
  <si>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</si>
  <si>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</si>
  <si>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</si>
  <si>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</si>
  <si>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</si>
  <si>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</si>
  <si>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</si>
  <si>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</si>
  <si>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</si>
  <si>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</si>
  <si>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</si>
  <si>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</si>
  <si>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</si>
  <si>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</si>
  <si>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</si>
  <si>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</si>
  <si>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</si>
  <si>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</si>
  <si>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</si>
  <si>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</si>
  <si>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</si>
  <si>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</si>
  <si>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</si>
  <si>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</si>
  <si>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</si>
  <si>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</si>
  <si>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</si>
  <si>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</si>
  <si>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</si>
  <si>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</si>
  <si>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</si>
  <si>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</si>
  <si>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</si>
  <si>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</si>
  <si>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</si>
  <si>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</si>
  <si>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</si>
  <si>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</si>
  <si>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</si>
  <si>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</si>
  <si>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</si>
  <si>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</si>
  <si>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</si>
  <si>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</si>
  <si>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</si>
  <si>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</si>
  <si>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</si>
  <si>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</si>
  <si>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</si>
  <si>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</si>
  <si>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</si>
  <si>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</si>
  <si>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</si>
  <si>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</si>
  <si>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</si>
  <si>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</si>
  <si>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</si>
  <si>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</si>
  <si>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</si>
  <si>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</si>
  <si>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</si>
  <si>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</si>
  <si>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</si>
  <si>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</si>
  <si>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</si>
  <si>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</si>
  <si>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</si>
  <si>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</si>
  <si>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</si>
  <si>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</si>
  <si>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</si>
  <si>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</si>
  <si>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</si>
  <si>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</si>
  <si>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</si>
  <si>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</si>
  <si>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</si>
  <si>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</si>
  <si>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</si>
  <si>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</si>
  <si>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</si>
  <si>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</si>
  <si>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</si>
  <si>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</si>
  <si>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</si>
  <si>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</si>
  <si>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</si>
  <si>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</si>
  <si>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</si>
  <si>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</si>
  <si>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</si>
  <si>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</si>
  <si>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</si>
  <si>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</si>
  <si>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</si>
  <si>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</si>
  <si>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</si>
  <si>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</si>
  <si>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</si>
  <si>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</si>
  <si>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</si>
  <si>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</si>
  <si>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</si>
  <si>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</si>
  <si>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</si>
  <si>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</si>
  <si>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</si>
  <si>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</si>
  <si>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</si>
  <si>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</si>
  <si>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</si>
  <si>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</si>
  <si>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</si>
  <si>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</si>
  <si>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</si>
  <si>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</si>
  <si>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</si>
  <si>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</si>
  <si>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</si>
  <si>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</si>
  <si>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</si>
  <si>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</si>
  <si>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</si>
  <si>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</si>
  <si>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</si>
  <si>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</si>
  <si>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</si>
  <si>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</si>
  <si>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</si>
  <si>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</si>
  <si>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</si>
  <si>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</si>
  <si>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</si>
  <si>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</si>
  <si>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</si>
  <si>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</si>
  <si>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</si>
  <si>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</si>
  <si>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</si>
  <si>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</si>
  <si>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</si>
  <si>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</si>
  <si>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</si>
  <si>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</si>
  <si>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</si>
  <si>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</si>
  <si>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</si>
  <si>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</si>
  <si>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</si>
  <si>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</si>
  <si>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</si>
  <si>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</si>
  <si>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</si>
  <si>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</si>
  <si>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</si>
  <si>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</si>
  <si>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</si>
  <si>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</si>
  <si>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</si>
  <si>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</si>
  <si>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</si>
  <si>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</si>
  <si>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</si>
  <si>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</si>
  <si>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</si>
  <si>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</si>
  <si>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</si>
  <si>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</si>
  <si>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</si>
  <si>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</si>
  <si>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</si>
  <si>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</si>
  <si>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</si>
  <si>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</si>
  <si>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</si>
  <si>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</si>
  <si>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</si>
  <si>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</si>
  <si>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</si>
  <si>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</si>
  <si>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</si>
  <si>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</si>
  <si>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</si>
  <si>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</si>
  <si>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</si>
  <si>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</si>
  <si>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</si>
  <si>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</si>
  <si>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</si>
  <si>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</si>
  <si>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</si>
  <si>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</si>
  <si>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</si>
  <si>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</si>
  <si>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</si>
  <si>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</si>
  <si>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</si>
  <si>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</si>
  <si>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</si>
  <si>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</si>
  <si>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</si>
  <si>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</si>
  <si>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</si>
  <si>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</si>
  <si>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</si>
  <si>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</si>
  <si>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</si>
  <si>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</si>
  <si>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</si>
  <si>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</si>
  <si>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</si>
  <si>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</si>
  <si>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</si>
  <si>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</si>
  <si>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</si>
  <si>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</si>
  <si>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</si>
  <si>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</si>
  <si>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</si>
  <si>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</si>
  <si>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</si>
  <si>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</si>
  <si>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</si>
  <si>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</si>
  <si>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</si>
  <si>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</si>
  <si>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</si>
  <si>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</si>
  <si>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</si>
  <si>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</si>
  <si>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</si>
  <si>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</si>
  <si>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</si>
  <si>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</si>
  <si>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</si>
  <si>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</si>
  <si>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</si>
  <si>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</si>
  <si>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</si>
  <si>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</si>
  <si>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</si>
  <si>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</si>
  <si>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</si>
  <si>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</si>
  <si>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</si>
  <si>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</si>
  <si>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</si>
  <si>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</si>
  <si>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</si>
  <si>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</si>
  <si>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</si>
  <si>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</si>
  <si>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</si>
  <si>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</si>
  <si>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</si>
  <si>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</si>
  <si>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</si>
  <si>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</si>
  <si>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</si>
  <si>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</si>
  <si>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</si>
  <si>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</si>
  <si>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</si>
  <si>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</si>
  <si>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</si>
  <si>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</si>
  <si>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</si>
  <si>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</si>
  <si>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</si>
  <si>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</si>
  <si>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</si>
  <si>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</si>
  <si>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</si>
  <si>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</si>
  <si>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</si>
  <si>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</si>
  <si>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</si>
  <si>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</si>
  <si>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</si>
  <si>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</si>
  <si>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</si>
  <si>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</si>
  <si>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</si>
  <si>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</si>
  <si>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</si>
  <si>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</si>
  <si>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</si>
  <si>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</si>
  <si>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</si>
  <si>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</si>
  <si>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</si>
  <si>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</si>
  <si>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</si>
  <si>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</si>
  <si>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</si>
  <si>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</si>
  <si>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</si>
  <si>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</si>
  <si>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</si>
  <si>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</si>
  <si>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</si>
  <si>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</si>
  <si>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</si>
  <si>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</si>
  <si>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</si>
  <si>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</si>
  <si>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</si>
  <si>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</si>
  <si>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</si>
  <si>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</si>
  <si>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</si>
  <si>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</si>
  <si>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</si>
  <si>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</si>
  <si>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</si>
  <si>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</si>
  <si>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</si>
  <si>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</si>
  <si>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</si>
  <si>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</si>
  <si>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</si>
  <si>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</si>
  <si>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</si>
  <si>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</si>
  <si>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</si>
  <si>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</si>
  <si>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</si>
  <si>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</si>
  <si>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</si>
  <si>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</si>
  <si>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</si>
  <si>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</si>
  <si>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</si>
  <si>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</si>
  <si>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</si>
  <si>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</si>
  <si>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</si>
  <si>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</si>
  <si>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</si>
  <si>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</si>
  <si>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</si>
  <si>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</si>
  <si>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</si>
  <si>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</si>
  <si>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</si>
  <si>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</si>
  <si>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</si>
  <si>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</si>
  <si>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</si>
  <si>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</si>
  <si>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</si>
  <si>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</si>
  <si>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</si>
  <si>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</si>
  <si>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</si>
  <si>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</si>
  <si>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</si>
  <si>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</si>
  <si>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</si>
  <si>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</si>
  <si>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</si>
  <si>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</si>
  <si>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</si>
  <si>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</si>
  <si>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</si>
  <si>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</si>
  <si>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</si>
  <si>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</si>
  <si>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</si>
  <si>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</si>
  <si>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</si>
  <si>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</si>
  <si>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</si>
  <si>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</si>
  <si>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</si>
  <si>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</si>
  <si>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</si>
  <si>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</si>
  <si>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</si>
  <si>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</si>
  <si>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</si>
  <si>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</si>
  <si>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</si>
  <si>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</si>
  <si>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</si>
  <si>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</si>
  <si>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</si>
  <si>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</si>
  <si>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</si>
  <si>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</si>
  <si>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</si>
  <si>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</si>
  <si>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</si>
  <si>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</si>
  <si>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</si>
  <si>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</si>
  <si>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</si>
  <si>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</si>
  <si>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</si>
  <si>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</si>
  <si>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</si>
  <si>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</si>
  <si>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</si>
  <si>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</si>
  <si>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</si>
  <si>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</si>
  <si>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</si>
  <si>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</si>
  <si>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</si>
  <si>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</si>
  <si>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</si>
  <si>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</si>
  <si>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</si>
  <si>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</si>
  <si>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</si>
  <si>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</si>
  <si>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</si>
  <si>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</si>
  <si>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</si>
  <si>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</si>
  <si>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</si>
  <si>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</si>
  <si>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</si>
  <si>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</si>
  <si>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</si>
  <si>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</si>
  <si>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</si>
  <si>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</si>
  <si>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</si>
  <si>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</si>
  <si>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</si>
  <si>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</si>
  <si>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</si>
  <si>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</si>
  <si>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</si>
  <si>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</si>
  <si>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</si>
  <si>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</si>
  <si>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</si>
  <si>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</si>
  <si>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</si>
  <si>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</si>
  <si>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</si>
  <si>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</si>
  <si>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</si>
  <si>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</si>
  <si>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</si>
  <si>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</si>
  <si>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</si>
  <si>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</si>
  <si>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</si>
  <si>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</si>
  <si>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</si>
  <si>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</si>
  <si>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</si>
  <si>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</si>
  <si>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</si>
  <si>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</si>
  <si>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</si>
  <si>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</si>
  <si>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</si>
  <si>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</si>
  <si>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</si>
  <si>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</si>
  <si>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</si>
  <si>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</si>
  <si>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</si>
  <si>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</si>
  <si>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</si>
  <si>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</si>
  <si>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</si>
  <si>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</si>
  <si>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</si>
  <si>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</si>
  <si>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</si>
  <si>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</si>
  <si>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</si>
  <si>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</si>
  <si>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</si>
  <si>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</si>
  <si>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</si>
  <si>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</si>
  <si>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</si>
  <si>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</si>
  <si>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</si>
  <si>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</si>
  <si>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</si>
  <si>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</si>
  <si>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</si>
  <si>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</si>
  <si>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</si>
  <si>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</si>
  <si>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</si>
  <si>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</si>
  <si>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</si>
  <si>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</si>
  <si>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</si>
  <si>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</si>
  <si>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</si>
  <si>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</si>
  <si>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</si>
  <si>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</si>
  <si>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</si>
  <si>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</si>
  <si>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</si>
  <si>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</si>
  <si>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</si>
  <si>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</si>
  <si>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</si>
  <si>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</si>
  <si>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</si>
  <si>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</si>
  <si>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</si>
  <si>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</si>
  <si>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</si>
  <si>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</si>
  <si>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</si>
  <si>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</si>
  <si>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</si>
  <si>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</si>
  <si>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</si>
  <si>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</si>
  <si>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</si>
  <si>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</si>
  <si>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</si>
  <si>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</si>
  <si>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</si>
  <si>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</si>
  <si>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</si>
  <si>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</si>
  <si>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</si>
  <si>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</si>
  <si>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</si>
  <si>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</si>
  <si>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</si>
  <si>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</si>
  <si>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</si>
  <si>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</si>
  <si>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</si>
  <si>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</si>
  <si>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</si>
  <si>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</si>
  <si>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</si>
  <si>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</si>
  <si>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</si>
  <si>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</si>
  <si>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</si>
  <si>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</si>
  <si>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</si>
  <si>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</si>
  <si>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</si>
  <si>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</si>
  <si>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</si>
  <si>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</si>
  <si>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</si>
  <si>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</si>
  <si>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</si>
  <si>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</si>
  <si>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</si>
  <si>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</si>
  <si>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</si>
  <si>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</si>
  <si>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</si>
  <si>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</si>
  <si>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</si>
  <si>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</si>
  <si>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</si>
  <si>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</si>
  <si>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</si>
  <si>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</si>
  <si>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</si>
  <si>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</si>
  <si>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</si>
  <si>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</si>
  <si>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</si>
  <si>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</si>
  <si>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</si>
  <si>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</si>
  <si>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</si>
  <si>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</si>
  <si>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</si>
  <si>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</si>
  <si>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</si>
  <si>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</si>
  <si>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</si>
  <si>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</si>
  <si>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</si>
  <si>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</si>
  <si>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</si>
  <si>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</si>
  <si>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</si>
  <si>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</si>
  <si>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</si>
  <si>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</si>
  <si>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</si>
  <si>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</si>
  <si>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</si>
  <si>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</si>
  <si>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</si>
  <si>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</si>
  <si>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</si>
  <si>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</si>
  <si>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</si>
  <si>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</si>
  <si>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</si>
  <si>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</si>
  <si>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</si>
  <si>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</si>
  <si>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</si>
  <si>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</si>
  <si>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</si>
  <si>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</si>
  <si>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</si>
  <si>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</si>
  <si>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</si>
  <si>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</si>
  <si>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</si>
  <si>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</si>
  <si>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</si>
  <si>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</si>
  <si>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</si>
  <si>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</si>
  <si>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</si>
  <si>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</si>
  <si>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</si>
  <si>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</si>
  <si>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</si>
  <si>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</si>
  <si>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</si>
  <si>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</si>
  <si>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</si>
  <si>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</si>
  <si>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</si>
  <si>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</si>
  <si>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</si>
  <si>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</si>
  <si>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</si>
  <si>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</si>
  <si>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</si>
  <si>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</si>
  <si>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</si>
  <si>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</si>
  <si>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</si>
  <si>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</si>
  <si>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</si>
  <si>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</si>
  <si>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</si>
  <si>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</si>
  <si>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</si>
  <si>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</si>
  <si>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</si>
  <si>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</si>
  <si>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</si>
  <si>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</si>
  <si>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</si>
  <si>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</si>
  <si>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</si>
  <si>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</si>
  <si>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</si>
  <si>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</si>
  <si>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</si>
  <si>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</si>
  <si>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</si>
  <si>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</si>
  <si>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</si>
  <si>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</si>
  <si>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</si>
  <si>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</si>
  <si>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</si>
  <si>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</si>
  <si>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</si>
  <si>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</si>
  <si>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</si>
  <si>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</si>
  <si>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</si>
  <si>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</si>
  <si>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</si>
  <si>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</si>
  <si>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</si>
  <si>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</si>
  <si>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</si>
  <si>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</si>
  <si>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</si>
  <si>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</si>
  <si>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</si>
  <si>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</si>
  <si>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</si>
  <si>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</si>
  <si>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</si>
  <si>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</si>
  <si>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</si>
  <si>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</si>
  <si>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</si>
  <si>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</si>
  <si>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</si>
  <si>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</si>
  <si>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</si>
  <si>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</si>
  <si>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</si>
  <si>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</si>
  <si>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</si>
  <si>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</si>
  <si>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</si>
  <si>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</si>
  <si>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</si>
  <si>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</si>
  <si>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</si>
  <si>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</si>
  <si>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</si>
  <si>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</si>
  <si>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</si>
  <si>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</si>
  <si>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</si>
  <si>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</si>
  <si>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</si>
  <si>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</si>
  <si>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</si>
  <si>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</si>
  <si>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</si>
  <si>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</si>
  <si>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</si>
  <si>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</si>
  <si>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</si>
  <si>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</si>
  <si>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</si>
  <si>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</si>
  <si>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</si>
  <si>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</si>
  <si>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</si>
  <si>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</si>
  <si>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</si>
  <si>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</si>
  <si>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</si>
  <si>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</si>
  <si>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</si>
  <si>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</si>
  <si>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</si>
  <si>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</si>
  <si>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</si>
  <si>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</si>
  <si>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</si>
  <si>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</si>
  <si>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</si>
  <si>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</si>
  <si>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</si>
  <si>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</si>
  <si>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</si>
  <si>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</si>
  <si>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</si>
  <si>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</si>
  <si>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</si>
  <si>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</si>
  <si>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</si>
  <si>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</si>
  <si>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</si>
  <si>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</si>
  <si>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</si>
  <si>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</si>
  <si>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</si>
  <si>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</si>
  <si>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</si>
  <si>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</si>
  <si>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</si>
  <si>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</si>
  <si>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</si>
  <si>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</si>
  <si>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</si>
  <si>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</si>
  <si>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</si>
  <si>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</si>
  <si>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</si>
  <si>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</si>
  <si>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</si>
  <si>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</si>
  <si>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</si>
  <si>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</si>
  <si>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</si>
  <si>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</si>
  <si>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</si>
  <si>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</si>
  <si>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</si>
  <si>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</si>
  <si>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</si>
  <si>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</si>
  <si>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</si>
  <si>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</si>
  <si>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</si>
  <si>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</si>
  <si>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</si>
  <si>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</si>
  <si>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</si>
  <si>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</si>
  <si>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</si>
  <si>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</si>
  <si>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</si>
  <si>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</si>
  <si>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</si>
  <si>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</si>
  <si>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</si>
  <si>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</si>
  <si>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</si>
  <si>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</si>
  <si>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</si>
  <si>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</si>
  <si>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</si>
  <si>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</si>
  <si>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</si>
  <si>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</si>
  <si>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</si>
  <si>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</si>
  <si>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</si>
  <si>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</si>
  <si>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</si>
  <si>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</si>
  <si>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</si>
  <si>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</si>
  <si>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</si>
  <si>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</si>
  <si>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</si>
  <si>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</si>
  <si>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</si>
  <si>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</si>
  <si>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</si>
  <si>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</si>
  <si>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</si>
  <si>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</si>
  <si>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</si>
  <si>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</si>
  <si>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</si>
  <si>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</si>
  <si>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</si>
  <si>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</si>
  <si>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</si>
  <si>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</si>
  <si>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</si>
  <si>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</si>
  <si>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</si>
  <si>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</si>
  <si>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</si>
  <si>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</si>
  <si>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</si>
  <si>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</si>
  <si>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</si>
  <si>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</si>
  <si>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</si>
  <si>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</si>
  <si>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</si>
  <si>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</si>
  <si>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</si>
  <si>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</si>
  <si>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</si>
  <si>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</si>
  <si>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</si>
  <si>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</si>
  <si>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</si>
  <si>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</si>
  <si>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</si>
  <si>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</si>
  <si>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</si>
  <si>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</si>
  <si>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</si>
  <si>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</si>
  <si>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</si>
  <si>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</si>
  <si>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</si>
  <si>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</si>
  <si>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</si>
  <si>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</si>
  <si>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</si>
  <si>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</si>
  <si>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</si>
  <si>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</si>
  <si>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</si>
  <si>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</si>
  <si>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</si>
  <si>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</si>
  <si>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</si>
  <si>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</si>
  <si>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</si>
  <si>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</si>
  <si>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</si>
  <si>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</si>
  <si>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</si>
  <si>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</si>
  <si>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</si>
  <si>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</si>
  <si>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</si>
  <si>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</si>
  <si>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</si>
  <si>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</si>
  <si>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</si>
  <si>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</si>
  <si>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</si>
  <si>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</si>
  <si>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</si>
  <si>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</si>
  <si>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</si>
  <si>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</si>
  <si>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</si>
  <si>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</si>
  <si>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</si>
  <si>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</si>
  <si>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</si>
  <si>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</si>
  <si>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</si>
  <si>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</si>
  <si>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</si>
  <si>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</si>
  <si>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</si>
  <si>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</si>
  <si>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</si>
  <si>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</si>
  <si>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</si>
  <si>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</si>
  <si>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</si>
  <si>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</si>
  <si>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</si>
  <si>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</si>
  <si>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</si>
  <si>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</si>
  <si>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</si>
  <si>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</si>
  <si>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</si>
  <si>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</si>
  <si>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</si>
  <si>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</si>
  <si>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</si>
  <si>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</si>
  <si>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</si>
  <si>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</si>
  <si>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</si>
  <si>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</si>
  <si>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</si>
  <si>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</si>
  <si>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</si>
  <si>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</si>
  <si>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</si>
  <si>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</si>
  <si>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</si>
  <si>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</si>
  <si>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</si>
  <si>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</si>
  <si>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</si>
  <si>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</si>
  <si>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</si>
  <si>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</si>
  <si>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</si>
  <si>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</si>
  <si>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</si>
  <si>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</si>
  <si>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</si>
  <si>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</si>
  <si>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</si>
  <si>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</si>
  <si>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</si>
  <si>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</si>
  <si>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</si>
  <si>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</si>
  <si>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</si>
  <si>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</si>
  <si>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</si>
  <si>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</si>
  <si>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</si>
  <si>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</si>
  <si>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</si>
  <si>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</si>
  <si>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</si>
  <si>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</si>
  <si>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</si>
  <si>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</si>
  <si>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</si>
  <si>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</si>
  <si>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</si>
  <si>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</si>
  <si>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</si>
  <si>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</si>
  <si>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</si>
  <si>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</si>
  <si>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</si>
  <si>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</si>
  <si>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</si>
  <si>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</si>
  <si>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</si>
  <si>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</si>
  <si>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</si>
  <si>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</si>
  <si>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</si>
  <si>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</si>
  <si>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</si>
  <si>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</si>
  <si>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</si>
  <si>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</si>
  <si>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</si>
  <si>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</si>
  <si>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</si>
  <si>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</si>
  <si>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</si>
  <si>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</si>
  <si>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</si>
  <si>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</si>
  <si>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</si>
  <si>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</si>
  <si>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</si>
  <si>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</si>
  <si>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</si>
  <si>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</si>
  <si>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</si>
  <si>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</si>
  <si>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</si>
  <si>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</si>
  <si>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</si>
  <si>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</si>
  <si>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</si>
  <si>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</si>
  <si>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</si>
  <si>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</si>
  <si>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</si>
  <si>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</si>
  <si>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</si>
  <si>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</si>
  <si>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</si>
  <si>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</si>
  <si>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</si>
  <si>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</si>
  <si>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</si>
  <si>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</si>
  <si>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</si>
  <si>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</si>
  <si>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</si>
  <si>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</si>
  <si>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</si>
  <si>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</si>
  <si>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</si>
  <si>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</si>
  <si>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</si>
  <si>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</si>
  <si>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</si>
  <si>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</si>
  <si>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</si>
  <si>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</si>
  <si>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</si>
  <si>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</si>
  <si>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</si>
  <si>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</si>
  <si>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</si>
  <si>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</si>
  <si>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</si>
  <si>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</si>
  <si>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</si>
  <si>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</si>
  <si>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</si>
  <si>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</si>
  <si>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</si>
  <si>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</si>
  <si>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</si>
  <si>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</si>
  <si>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</si>
  <si>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</si>
  <si>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</si>
  <si>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</si>
  <si>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</si>
  <si>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</si>
  <si>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</si>
  <si>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</si>
  <si>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</si>
  <si>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</si>
  <si>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</si>
  <si>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</si>
  <si>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</si>
  <si>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</si>
  <si>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</si>
  <si>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</si>
  <si>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</si>
  <si>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</si>
  <si>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</si>
  <si>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</si>
  <si>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</si>
  <si>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</si>
  <si>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</si>
  <si>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</si>
  <si>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</si>
  <si>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</si>
  <si>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</si>
  <si>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</si>
  <si>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</si>
  <si>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</si>
  <si>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</si>
  <si>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</si>
  <si>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</si>
  <si>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</si>
  <si>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</si>
  <si>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</si>
  <si>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</si>
  <si>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</si>
  <si>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</si>
  <si>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</si>
  <si>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</si>
  <si>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</si>
  <si>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</si>
  <si>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</si>
  <si>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</si>
  <si>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</si>
  <si>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</si>
  <si>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</si>
  <si>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</si>
  <si>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</si>
  <si>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</si>
  <si>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</si>
  <si>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</si>
  <si>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</si>
  <si>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</si>
  <si>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</si>
  <si>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</si>
  <si>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</si>
  <si>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</si>
  <si>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</si>
  <si>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</si>
  <si>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</si>
  <si>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</si>
  <si>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</si>
  <si>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</si>
  <si>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</si>
  <si>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</si>
  <si>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</si>
  <si>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</si>
  <si>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</si>
  <si>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</si>
  <si>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</si>
  <si>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</si>
  <si>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</si>
  <si>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</si>
  <si>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</si>
  <si>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</si>
  <si>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</si>
  <si>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</si>
  <si>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</si>
  <si>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</si>
  <si>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</si>
  <si>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</si>
  <si>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</si>
  <si>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</si>
  <si>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</si>
  <si>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</si>
  <si>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</si>
  <si>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</si>
  <si>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</si>
  <si>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</si>
  <si>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</si>
  <si>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</si>
  <si>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</si>
  <si>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</si>
  <si>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</si>
  <si>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</si>
  <si>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</si>
  <si>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</si>
  <si>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</si>
  <si>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</si>
  <si>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</si>
  <si>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</si>
  <si>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</si>
  <si>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</si>
  <si>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</si>
  <si>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</si>
  <si>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</si>
  <si>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</si>
  <si>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</si>
  <si>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</si>
  <si>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</si>
  <si>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</si>
  <si>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</si>
  <si>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</si>
  <si>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</si>
  <si>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</si>
  <si>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</si>
  <si>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</si>
  <si>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</si>
  <si>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</si>
  <si>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</si>
  <si>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</si>
  <si>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</si>
  <si>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</si>
  <si>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</si>
  <si>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</si>
  <si>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</si>
  <si>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</si>
  <si>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</si>
  <si>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</si>
  <si>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</si>
  <si>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</si>
  <si>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</si>
  <si>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</si>
  <si>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</si>
  <si>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</si>
  <si>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</si>
  <si>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</si>
  <si>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</si>
  <si>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</si>
  <si>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</si>
  <si>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</si>
  <si>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</si>
  <si>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</si>
  <si>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</si>
  <si>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</si>
  <si>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</si>
  <si>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</si>
  <si>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</si>
  <si>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</si>
  <si>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</si>
  <si>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</si>
  <si>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</si>
  <si>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</si>
  <si>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</si>
  <si>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</si>
  <si>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</si>
  <si>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</si>
  <si>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</si>
  <si>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</si>
  <si>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</si>
  <si>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</si>
  <si>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</si>
  <si>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</si>
  <si>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</si>
  <si>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</si>
  <si>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</si>
  <si>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</si>
  <si>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</si>
  <si>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</si>
  <si>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</si>
  <si>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</si>
  <si>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</si>
  <si>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</si>
  <si>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</si>
  <si>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</si>
  <si>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</si>
  <si>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</si>
  <si>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</si>
  <si>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</si>
  <si>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</si>
  <si>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</si>
  <si>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</si>
  <si>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</si>
  <si>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</si>
  <si>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</si>
  <si>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</si>
  <si>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</si>
  <si>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</si>
  <si>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</si>
  <si>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</si>
  <si>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</si>
  <si>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</si>
  <si>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</si>
  <si>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</si>
  <si>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</si>
  <si>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</si>
  <si>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</si>
  <si>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</si>
  <si>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</si>
  <si>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</si>
  <si>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</si>
  <si>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</si>
  <si>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</si>
  <si>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</si>
  <si>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</si>
  <si>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</si>
  <si>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</si>
  <si>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</si>
  <si>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</si>
  <si>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</si>
  <si>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</si>
  <si>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</si>
  <si>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</si>
  <si>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</si>
  <si>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</si>
  <si>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</si>
  <si>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</si>
  <si>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</si>
  <si>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</si>
  <si>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</si>
  <si>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</si>
  <si>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</si>
  <si>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</si>
  <si>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</si>
  <si>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</si>
  <si>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</si>
  <si>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</si>
  <si>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</si>
  <si>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</si>
  <si>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</si>
  <si>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</si>
  <si>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</si>
  <si>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</si>
  <si>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</si>
  <si>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</si>
  <si>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</si>
  <si>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</si>
  <si>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</si>
  <si>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</si>
  <si>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</si>
  <si>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</si>
  <si>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</si>
  <si>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</si>
  <si>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</si>
  <si>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</si>
  <si>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</si>
  <si>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</si>
  <si>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</si>
  <si>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</si>
  <si>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</si>
  <si>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</si>
  <si>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</si>
  <si>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</si>
  <si>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</si>
  <si>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</si>
  <si>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</si>
  <si>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</si>
  <si>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</si>
  <si>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</si>
  <si>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</si>
  <si>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</si>
  <si>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</si>
  <si>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</si>
  <si>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</si>
  <si>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</si>
  <si>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</si>
  <si>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</si>
  <si>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</si>
  <si>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</si>
  <si>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</si>
  <si>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</si>
  <si>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</si>
  <si>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</si>
  <si>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</si>
  <si>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</si>
  <si>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</si>
  <si>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</si>
  <si>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</si>
  <si>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</si>
  <si>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</si>
  <si>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</si>
  <si>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</si>
  <si>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</si>
  <si>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</si>
  <si>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</si>
  <si>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</si>
  <si>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</si>
  <si>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</si>
  <si>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</si>
  <si>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</si>
  <si>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</si>
  <si>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</si>
  <si>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</si>
  <si>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</si>
  <si>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</si>
  <si>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</si>
  <si>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</si>
  <si>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</si>
  <si>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</si>
  <si>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</si>
  <si>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</si>
  <si>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</si>
  <si>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</si>
  <si>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</si>
  <si>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</si>
  <si>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</si>
  <si>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</si>
  <si>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</si>
  <si>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</si>
  <si>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</si>
  <si>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</si>
  <si>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</si>
  <si>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</si>
  <si>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</si>
  <si>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</si>
  <si>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</si>
  <si>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</si>
  <si>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</si>
  <si>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</si>
  <si>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</si>
  <si>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</si>
  <si>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</si>
  <si>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</si>
  <si>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</si>
  <si>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</si>
  <si>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</si>
  <si>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</si>
  <si>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</si>
  <si>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</si>
  <si>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</si>
  <si>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</si>
  <si>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</si>
  <si>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</si>
  <si>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</si>
  <si>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</si>
  <si>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</si>
  <si>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</si>
  <si>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</si>
  <si>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</si>
  <si>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</si>
  <si>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</si>
  <si>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</si>
  <si>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</si>
  <si>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</si>
  <si>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</si>
  <si>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</si>
  <si>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</si>
  <si>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</si>
  <si>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</si>
  <si>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</si>
  <si>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</si>
  <si>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</si>
  <si>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</si>
  <si>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</si>
  <si>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</si>
  <si>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</si>
  <si>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</si>
  <si>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</si>
  <si>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</si>
  <si>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</si>
  <si>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</si>
  <si>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</si>
  <si>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</si>
  <si>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</si>
  <si>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</si>
  <si>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</si>
  <si>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</si>
  <si>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</si>
  <si>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</si>
  <si>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</si>
  <si>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</si>
  <si>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</si>
  <si>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</si>
  <si>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</si>
  <si>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</si>
  <si>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</si>
  <si>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</si>
  <si>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</si>
  <si>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</si>
  <si>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</si>
  <si>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</si>
  <si>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</si>
  <si>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</si>
  <si>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</si>
  <si>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</si>
  <si>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</si>
  <si>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</si>
  <si>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</si>
  <si>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</si>
  <si>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</si>
  <si>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</si>
  <si>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</si>
  <si>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</si>
  <si>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</si>
  <si>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</si>
  <si>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</si>
  <si>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</si>
  <si>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</si>
  <si>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</si>
  <si>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</si>
  <si>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</si>
  <si>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</si>
  <si>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</si>
  <si>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</si>
  <si>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</si>
  <si>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</si>
  <si>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</si>
  <si>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</si>
  <si>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</si>
  <si>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</si>
  <si>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</si>
  <si>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</si>
  <si>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</si>
  <si>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</si>
  <si>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</si>
  <si>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</si>
  <si>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</si>
  <si>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</si>
  <si>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</si>
  <si>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</si>
  <si>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</si>
  <si>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</si>
  <si>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</si>
  <si>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</si>
  <si>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</si>
  <si>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</si>
  <si>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</si>
  <si>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</si>
  <si>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</si>
  <si>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</si>
  <si>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</si>
  <si>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</si>
  <si>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</si>
  <si>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</si>
  <si>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</si>
  <si>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</si>
  <si>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</si>
  <si>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</si>
  <si>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</si>
  <si>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</si>
  <si>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</si>
  <si>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</si>
  <si>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</si>
  <si>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</si>
  <si>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</si>
  <si>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</si>
  <si>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</si>
  <si>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</si>
  <si>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</si>
  <si>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</si>
  <si>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</si>
  <si>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</si>
  <si>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</si>
  <si>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</si>
  <si>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</si>
  <si>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</si>
  <si>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</si>
  <si>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</si>
  <si>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</si>
  <si>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</si>
  <si>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</si>
  <si>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</si>
  <si>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</si>
  <si>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</si>
  <si>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</si>
  <si>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</si>
  <si>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</si>
  <si>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</si>
  <si>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</si>
  <si>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</si>
  <si>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</si>
  <si>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</si>
  <si>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</si>
  <si>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</si>
  <si>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</si>
  <si>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</si>
  <si>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</si>
  <si>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</si>
  <si>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</si>
  <si>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</si>
  <si>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</si>
  <si>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</si>
  <si>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</si>
  <si>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</si>
  <si>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</si>
  <si>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</si>
  <si>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</si>
  <si>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</si>
  <si>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</si>
  <si>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</si>
  <si>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</si>
  <si>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</si>
  <si>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</si>
  <si>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</si>
  <si>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</si>
  <si>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</si>
  <si>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</si>
  <si>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</si>
  <si>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</si>
  <si>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</si>
  <si>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</si>
  <si>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</si>
  <si>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</si>
  <si>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</si>
  <si>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</si>
  <si>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</si>
  <si>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</si>
  <si>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</si>
  <si>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</si>
  <si>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</si>
  <si>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</si>
  <si>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</si>
  <si>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</si>
  <si>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</si>
  <si>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</si>
  <si>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</si>
  <si>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</si>
  <si>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</si>
  <si>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</si>
  <si>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</si>
  <si>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</si>
  <si>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</si>
  <si>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</si>
  <si>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</si>
  <si>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</si>
  <si>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</si>
  <si>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</si>
  <si>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</si>
  <si>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</si>
  <si>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</si>
  <si>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</si>
  <si>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</si>
  <si>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</si>
  <si>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</si>
  <si>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</si>
  <si>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</si>
  <si>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</si>
  <si>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</si>
  <si>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</si>
  <si>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</si>
  <si>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</si>
  <si>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</si>
  <si>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</si>
  <si>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</si>
  <si>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</si>
  <si>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</si>
  <si>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</si>
  <si>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</si>
  <si>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</si>
  <si>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</si>
  <si>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</si>
  <si>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</si>
  <si>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</si>
  <si>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</si>
  <si>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</si>
  <si>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</si>
  <si>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</si>
  <si>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</si>
  <si>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</si>
  <si>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</si>
  <si>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</si>
  <si>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</si>
  <si>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</si>
  <si>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</si>
  <si>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</si>
  <si>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</si>
  <si>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</si>
  <si>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</si>
  <si>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</si>
  <si>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</si>
  <si>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</si>
  <si>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</si>
  <si>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</si>
  <si>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</si>
  <si>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</si>
  <si>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</si>
  <si>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</si>
  <si>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</si>
  <si>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</si>
  <si>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</si>
  <si>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</si>
  <si>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</si>
  <si>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</si>
  <si>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</si>
  <si>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</si>
  <si>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</si>
  <si>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</si>
  <si>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</si>
  <si>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</si>
  <si>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</si>
  <si>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</si>
  <si>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</si>
  <si>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</si>
  <si>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</si>
  <si>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</si>
  <si>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</si>
  <si>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</si>
  <si>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</si>
  <si>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</si>
  <si>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</si>
  <si>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</si>
  <si>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</si>
  <si>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</si>
  <si>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</si>
  <si>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</si>
  <si>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</si>
  <si>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</si>
  <si>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</si>
  <si>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</si>
  <si>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</si>
  <si>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</si>
  <si>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</si>
  <si>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</si>
  <si>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</si>
  <si>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</si>
  <si>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</si>
  <si>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</si>
  <si>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</si>
  <si>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</si>
  <si>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</si>
  <si>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</si>
  <si>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</si>
  <si>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</si>
  <si>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</si>
  <si>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</si>
  <si>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</si>
  <si>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</si>
  <si>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</si>
  <si>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</si>
  <si>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</si>
  <si>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</si>
  <si>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</si>
  <si>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</si>
  <si>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</si>
  <si>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</si>
  <si>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</si>
  <si>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</si>
  <si>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</si>
  <si>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</si>
  <si>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</si>
  <si>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</si>
  <si>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</si>
  <si>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</si>
  <si>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</si>
  <si>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</si>
  <si>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</si>
  <si>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</si>
  <si>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</si>
  <si>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</si>
  <si>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</si>
  <si>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</si>
  <si>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</si>
  <si>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</si>
  <si>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</si>
  <si>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</si>
  <si>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</si>
  <si>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</si>
  <si>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</si>
  <si>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</si>
  <si>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</si>
  <si>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</si>
  <si>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</si>
  <si>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</si>
  <si>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</si>
  <si>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</si>
  <si>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</si>
  <si>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</si>
  <si>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</si>
  <si>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</si>
  <si>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</si>
  <si>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</si>
  <si>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</si>
  <si>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</si>
  <si>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</si>
  <si>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</si>
  <si>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</si>
  <si>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</si>
  <si>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</si>
  <si>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</si>
  <si>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</si>
  <si>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</si>
  <si>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</si>
  <si>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</si>
  <si>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</si>
  <si>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</si>
  <si>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</si>
  <si>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</si>
  <si>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</si>
  <si>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</si>
  <si>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</si>
  <si>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</si>
  <si>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</si>
  <si>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</si>
  <si>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</si>
  <si>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</si>
  <si>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</si>
  <si>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</si>
  <si>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</si>
  <si>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</si>
  <si>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</si>
  <si>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</si>
  <si>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</si>
  <si>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</si>
  <si>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</si>
  <si>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</si>
  <si>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</si>
  <si>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</si>
  <si>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</si>
  <si>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</si>
  <si>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</si>
  <si>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</si>
  <si>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</si>
  <si>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</si>
  <si>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</si>
  <si>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</si>
  <si>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</si>
  <si>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</si>
  <si>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</si>
  <si>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</si>
  <si>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</si>
  <si>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</si>
  <si>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</si>
  <si>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</si>
  <si>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</si>
  <si>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</si>
  <si>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</si>
  <si>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</si>
  <si>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</si>
  <si>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</si>
  <si>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</si>
  <si>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</si>
  <si>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</si>
  <si>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</si>
  <si>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</si>
  <si>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</si>
  <si>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</si>
  <si>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</si>
  <si>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</si>
  <si>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</si>
  <si>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</si>
  <si>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</si>
  <si>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</si>
  <si>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</si>
  <si>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</si>
  <si>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</si>
  <si>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</si>
  <si>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</si>
  <si>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</si>
  <si>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</si>
  <si>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</si>
  <si>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</si>
  <si>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</si>
  <si>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</si>
  <si>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</si>
  <si>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</si>
  <si>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</si>
  <si>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</si>
  <si>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</si>
  <si>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</si>
  <si>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</si>
  <si>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</si>
  <si>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</si>
  <si>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</si>
  <si>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</si>
  <si>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</si>
  <si>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</si>
  <si>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</si>
  <si>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</si>
  <si>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</si>
  <si>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</si>
  <si>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</si>
  <si>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</si>
  <si>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</si>
  <si>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</si>
  <si>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</si>
  <si>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</si>
  <si>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</si>
  <si>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</si>
  <si>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</si>
  <si>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</si>
  <si>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</si>
  <si>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</si>
  <si>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</si>
  <si>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</si>
  <si>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</si>
  <si>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</si>
  <si>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</si>
  <si>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</si>
  <si>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</si>
  <si>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</si>
  <si>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</si>
  <si>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</si>
  <si>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</si>
  <si>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</si>
  <si>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</si>
  <si>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</si>
  <si>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</si>
  <si>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</si>
  <si>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</si>
  <si>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</si>
  <si>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</si>
  <si>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</si>
  <si>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</si>
  <si>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</si>
  <si>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</si>
  <si>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</si>
  <si>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</si>
  <si>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</si>
  <si>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</si>
  <si>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</si>
  <si>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</si>
  <si>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</si>
  <si>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</si>
  <si>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</si>
  <si>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</si>
  <si>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</si>
  <si>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</si>
  <si>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</si>
  <si>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</si>
  <si>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</si>
  <si>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</si>
  <si>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</si>
  <si>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</si>
  <si>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</si>
  <si>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</si>
  <si>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</si>
  <si>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</si>
  <si>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</si>
  <si>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</si>
  <si>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</si>
  <si>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</si>
  <si>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</si>
  <si>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</si>
  <si>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</si>
  <si>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</si>
  <si>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</si>
  <si>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</si>
  <si>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</si>
  <si>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</si>
  <si>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</si>
  <si>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</si>
  <si>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</si>
  <si>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</si>
  <si>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</si>
  <si>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</si>
  <si>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</si>
  <si>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</si>
  <si>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</si>
  <si>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</si>
  <si>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</si>
  <si>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</si>
  <si>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</si>
  <si>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</si>
  <si>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</si>
  <si>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</si>
  <si>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</si>
  <si>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</si>
  <si>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</si>
  <si>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</si>
  <si>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</si>
  <si>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</si>
  <si>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</si>
  <si>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</si>
  <si>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</si>
  <si>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</si>
  <si>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</si>
  <si>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</si>
  <si>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</si>
  <si>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</si>
  <si>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</si>
  <si>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</si>
  <si>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</si>
  <si>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</si>
  <si>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</si>
  <si>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</si>
  <si>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</si>
  <si>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</si>
  <si>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</si>
  <si>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</si>
  <si>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</si>
  <si>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</si>
  <si>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</si>
  <si>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</si>
  <si>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</si>
  <si>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</si>
  <si>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</si>
  <si>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</si>
  <si>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</si>
  <si>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</si>
  <si>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</si>
  <si>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</si>
  <si>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</si>
  <si>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</si>
  <si>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</si>
  <si>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</si>
  <si>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</si>
  <si>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</si>
  <si>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</si>
  <si>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</si>
  <si>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</si>
  <si>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</si>
  <si>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</si>
  <si>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</si>
  <si>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</si>
  <si>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</si>
  <si>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</si>
  <si>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</si>
  <si>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</si>
  <si>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</si>
  <si>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</si>
  <si>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</si>
  <si>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</si>
  <si>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</si>
  <si>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</si>
  <si>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</si>
  <si>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</si>
  <si>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</si>
  <si>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</si>
  <si>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</si>
  <si>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</si>
  <si>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</si>
  <si>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</si>
  <si>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</si>
  <si>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</si>
  <si>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</si>
  <si>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</si>
  <si>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</si>
  <si>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</si>
  <si>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</si>
  <si>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</si>
  <si>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</si>
  <si>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</si>
  <si>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</si>
  <si>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</si>
  <si>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</si>
  <si>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</si>
  <si>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</si>
  <si>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</si>
  <si>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</si>
  <si>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</si>
  <si>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</si>
  <si>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</si>
  <si>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</si>
  <si>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</si>
  <si>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</si>
  <si>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</si>
  <si>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</si>
  <si>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</si>
  <si>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</si>
  <si>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</si>
  <si>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</si>
  <si>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</si>
  <si>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</si>
  <si>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</si>
  <si>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</si>
  <si>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</si>
  <si>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</si>
  <si>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</si>
  <si>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</si>
  <si>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</si>
  <si>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</si>
  <si>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</si>
  <si>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</si>
  <si>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</si>
  <si>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</si>
  <si>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</si>
  <si>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</si>
  <si>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</si>
  <si>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</si>
  <si>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</si>
  <si>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</si>
  <si>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</si>
  <si>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</si>
  <si>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</si>
  <si>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</si>
  <si>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</si>
  <si>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</si>
  <si>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</si>
  <si>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</si>
  <si>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</si>
  <si>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</si>
  <si>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</si>
  <si>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</si>
  <si>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</si>
  <si>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</si>
  <si>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</si>
  <si>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</si>
  <si>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</si>
  <si>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</si>
  <si>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</si>
  <si>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</si>
  <si>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</si>
  <si>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</si>
  <si>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</si>
  <si>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</si>
  <si>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</si>
  <si>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</si>
  <si>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</si>
  <si>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</si>
  <si>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</si>
  <si>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</si>
  <si>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</si>
  <si>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</si>
  <si>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</si>
  <si>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</si>
  <si>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</si>
  <si>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</si>
  <si>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</si>
  <si>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</si>
  <si>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</si>
  <si>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</si>
  <si>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</si>
  <si>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</si>
  <si>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</si>
  <si>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</si>
  <si>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</si>
  <si>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</si>
  <si>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</si>
  <si>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</si>
  <si>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</si>
  <si>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</si>
  <si>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</si>
  <si>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</si>
  <si>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</si>
  <si>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</si>
  <si>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</si>
  <si>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</si>
  <si>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</si>
  <si>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</si>
  <si>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</si>
  <si>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</si>
  <si>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</si>
  <si>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</si>
  <si>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</si>
  <si>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</si>
  <si>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</si>
  <si>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</si>
  <si>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</si>
  <si>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</si>
  <si>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</si>
  <si>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</si>
  <si>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</si>
  <si>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</si>
  <si>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</si>
  <si>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</si>
  <si>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</si>
  <si>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</si>
  <si>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</si>
  <si>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</si>
  <si>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</si>
  <si>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</si>
  <si>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</si>
  <si>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</si>
  <si>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</si>
  <si>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</si>
  <si>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</si>
  <si>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</si>
  <si>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</si>
  <si>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</si>
  <si>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</si>
  <si>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</si>
  <si>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</si>
  <si>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</si>
  <si>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</si>
  <si>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</si>
  <si>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</si>
  <si>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</si>
  <si>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</si>
  <si>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</si>
  <si>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</si>
  <si>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</si>
  <si>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</si>
  <si>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</si>
  <si>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</si>
  <si>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</si>
  <si>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</si>
  <si>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</si>
  <si>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</si>
  <si>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</si>
  <si>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</si>
  <si>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</si>
  <si>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</si>
  <si>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</si>
  <si>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</si>
  <si>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</si>
  <si>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</si>
  <si>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</si>
  <si>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</si>
  <si>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</si>
  <si>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</si>
  <si>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</si>
  <si>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</si>
  <si>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</si>
  <si>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</si>
  <si>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</si>
  <si>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</si>
  <si>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</si>
  <si>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</si>
  <si>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</si>
  <si>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</si>
  <si>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</si>
  <si>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</si>
  <si>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</si>
  <si>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</si>
  <si>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</si>
  <si>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</si>
  <si>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</si>
  <si>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</si>
  <si>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</si>
  <si>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</si>
  <si>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</si>
  <si>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</si>
  <si>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</si>
  <si>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</si>
  <si>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</si>
  <si>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</si>
  <si>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</si>
  <si>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</si>
  <si>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</si>
  <si>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</si>
  <si>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</si>
  <si>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</si>
  <si>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</si>
  <si>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</si>
  <si>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</si>
  <si>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</si>
  <si>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</si>
  <si>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</si>
  <si>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</si>
  <si>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</si>
  <si>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</si>
  <si>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</si>
  <si>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</si>
  <si>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</si>
  <si>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</si>
  <si>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</si>
  <si>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</si>
  <si>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</si>
  <si>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</si>
  <si>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</si>
  <si>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</si>
  <si>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</si>
  <si>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</si>
  <si>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</si>
  <si>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</si>
  <si>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</si>
  <si>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</si>
  <si>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</si>
  <si>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</si>
  <si>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</si>
  <si>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</si>
  <si>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</si>
  <si>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</si>
  <si>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</si>
  <si>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</si>
  <si>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</si>
  <si>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</si>
  <si>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</si>
  <si>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</si>
  <si>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</si>
  <si>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</si>
  <si>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</si>
  <si>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</si>
  <si>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</si>
  <si>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</si>
  <si>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</si>
  <si>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</si>
  <si>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</si>
  <si>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</si>
  <si>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</si>
  <si>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</si>
  <si>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</si>
  <si>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</si>
  <si>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</si>
  <si>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</si>
  <si>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</si>
  <si>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</si>
  <si>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</si>
  <si>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</si>
  <si>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</si>
  <si>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</si>
  <si>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</si>
  <si>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</si>
  <si>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</si>
  <si>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</si>
  <si>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</si>
  <si>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</si>
  <si>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</si>
  <si>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</si>
  <si>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</si>
  <si>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</si>
  <si>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</si>
  <si>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</si>
  <si>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</si>
  <si>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</si>
  <si>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</si>
  <si>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</si>
  <si>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</si>
  <si>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</si>
  <si>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</si>
  <si>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</si>
  <si>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</si>
  <si>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</si>
  <si>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</si>
  <si>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</si>
  <si>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</si>
  <si>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</si>
  <si>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</si>
  <si>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</si>
  <si>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</si>
  <si>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</si>
  <si>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</si>
  <si>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</si>
  <si>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</si>
  <si>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</si>
  <si>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</si>
  <si>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</si>
  <si>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</si>
  <si>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</si>
  <si>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</si>
  <si>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</si>
  <si>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</si>
  <si>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</si>
  <si>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</si>
  <si>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</si>
  <si>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</si>
  <si>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</si>
  <si>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</si>
  <si>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</si>
  <si>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</si>
  <si>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</si>
  <si>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</si>
  <si>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</si>
  <si>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</si>
  <si>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</si>
  <si>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</si>
  <si>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</si>
  <si>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</si>
  <si>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</si>
  <si>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</si>
  <si>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</si>
  <si>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</si>
  <si>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</si>
  <si>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</si>
  <si>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</si>
  <si>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</si>
  <si>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</si>
  <si>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</si>
  <si>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</si>
  <si>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</si>
  <si>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</si>
  <si>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</si>
  <si>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</si>
  <si>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</si>
  <si>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</si>
  <si>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</si>
  <si>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</si>
  <si>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</si>
  <si>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</si>
  <si>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</si>
  <si>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</si>
  <si>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</si>
  <si>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</si>
  <si>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</si>
  <si>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</si>
  <si>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</si>
  <si>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</si>
  <si>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</si>
  <si>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</si>
  <si>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</si>
  <si>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</si>
  <si>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</si>
  <si>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</si>
  <si>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</si>
  <si>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</si>
  <si>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</si>
  <si>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</si>
  <si>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</si>
  <si>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</si>
  <si>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</si>
  <si>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</si>
  <si>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</si>
  <si>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</si>
  <si>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</si>
  <si>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</si>
  <si>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</si>
  <si>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</si>
  <si>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</si>
  <si>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</si>
  <si>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</si>
  <si>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</si>
  <si>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</si>
  <si>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</si>
  <si>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</si>
  <si>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</si>
  <si>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</si>
  <si>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</si>
  <si>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</si>
  <si>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</si>
  <si>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</si>
  <si>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</si>
  <si>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</si>
  <si>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</si>
  <si>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</si>
  <si>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</si>
  <si>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</si>
  <si>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</si>
  <si>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</si>
  <si>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</si>
  <si>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</si>
  <si>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</si>
  <si>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</si>
  <si>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</si>
  <si>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</si>
  <si>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</si>
  <si>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</si>
  <si>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</si>
  <si>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</si>
  <si>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</si>
  <si>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</si>
  <si>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</si>
  <si>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</si>
  <si>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</si>
  <si>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</si>
  <si>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</si>
  <si>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</si>
  <si>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</si>
  <si>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</si>
  <si>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</si>
  <si>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</si>
  <si>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</si>
  <si>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</si>
  <si>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</si>
  <si>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</si>
  <si>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</si>
  <si>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</si>
  <si>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</si>
  <si>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</si>
  <si>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</si>
  <si>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</si>
  <si>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</si>
  <si>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</si>
  <si>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</si>
  <si>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</si>
  <si>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</si>
  <si>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</si>
  <si>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</si>
  <si>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</si>
  <si>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</si>
  <si>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</si>
  <si>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</si>
  <si>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</si>
  <si>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</si>
  <si>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</si>
  <si>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</si>
  <si>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</si>
  <si>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</si>
  <si>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</si>
  <si>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</si>
  <si>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</si>
  <si>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</si>
  <si>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</si>
  <si>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</si>
  <si>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</si>
  <si>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</si>
  <si>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</si>
  <si>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</si>
  <si>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</si>
  <si>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</si>
  <si>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</si>
  <si>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</si>
  <si>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</si>
  <si>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</si>
  <si>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</si>
  <si>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</si>
  <si>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</si>
  <si>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</si>
  <si>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</si>
  <si>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</si>
  <si>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</si>
  <si>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</si>
  <si>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</si>
  <si>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</si>
  <si>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</si>
  <si>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</si>
  <si>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</si>
  <si>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</si>
  <si>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</si>
  <si>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</si>
  <si>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</si>
  <si>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</si>
  <si>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</si>
  <si>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</si>
  <si>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</si>
  <si>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</si>
  <si>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</si>
  <si>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</si>
  <si>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</si>
  <si>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</si>
  <si>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</si>
  <si>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</si>
  <si>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</si>
  <si>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</si>
  <si>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</si>
  <si>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</si>
  <si>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</si>
  <si>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</si>
  <si>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</si>
  <si>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</si>
  <si>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</si>
  <si>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</si>
  <si>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</si>
  <si>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</si>
  <si>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</si>
  <si>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</si>
  <si>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</si>
  <si>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</si>
  <si>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</si>
  <si>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</si>
  <si>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</si>
  <si>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</si>
  <si>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</si>
  <si>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</si>
  <si>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</si>
  <si>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</si>
  <si>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</si>
  <si>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</si>
  <si>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</si>
  <si>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</si>
  <si>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</si>
  <si>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</si>
  <si>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</si>
  <si>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</si>
  <si>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</si>
  <si>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</si>
  <si>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</si>
  <si>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</si>
  <si>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</si>
  <si>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</si>
  <si>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</si>
  <si>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</si>
  <si>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</si>
  <si>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</si>
  <si>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</si>
  <si>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</si>
  <si>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</si>
  <si>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</si>
  <si>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</si>
  <si>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</si>
  <si>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</si>
  <si>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</si>
  <si>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</si>
  <si>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</si>
  <si>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</si>
  <si>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</si>
  <si>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</si>
  <si>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</si>
  <si>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</si>
  <si>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</si>
  <si>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</si>
  <si>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</si>
  <si>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</si>
  <si>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</si>
  <si>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</si>
  <si>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</si>
  <si>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</si>
  <si>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</si>
  <si>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</si>
  <si>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</si>
  <si>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</si>
  <si>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</si>
  <si>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</si>
  <si>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</si>
  <si>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</si>
  <si>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</si>
  <si>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</si>
  <si>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</si>
  <si>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</si>
  <si>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</si>
  <si>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</si>
  <si>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</si>
  <si>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</si>
  <si>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</si>
  <si>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</si>
  <si>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</si>
  <si>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</si>
  <si>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</si>
  <si>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</si>
  <si>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</si>
  <si>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</si>
  <si>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</si>
  <si>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</si>
  <si>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</si>
  <si>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</si>
  <si>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</si>
  <si>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</si>
  <si>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</si>
  <si>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</si>
  <si>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</si>
  <si>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</si>
  <si>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</si>
  <si>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</si>
  <si>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</si>
  <si>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</si>
  <si>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</si>
  <si>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</si>
  <si>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</si>
  <si>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</si>
  <si>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</si>
  <si>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</si>
  <si>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</si>
  <si>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</si>
  <si>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</si>
  <si>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</si>
  <si>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</si>
  <si>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</si>
  <si>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</si>
  <si>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</si>
  <si>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</si>
  <si>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</si>
  <si>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</si>
  <si>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</si>
  <si>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</si>
  <si>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</si>
  <si>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</si>
  <si>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</si>
  <si>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</si>
  <si>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</si>
  <si>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</si>
  <si>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</si>
  <si>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</si>
  <si>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</si>
  <si>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</si>
  <si>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</si>
  <si>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</si>
  <si>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</si>
  <si>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</si>
  <si>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</si>
  <si>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</si>
  <si>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</si>
  <si>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</si>
  <si>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</si>
  <si>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</si>
  <si>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</si>
  <si>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</si>
  <si>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</si>
  <si>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</si>
  <si>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</si>
  <si>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</si>
  <si>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</si>
  <si>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</si>
  <si>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</si>
  <si>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</si>
  <si>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</si>
  <si>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</si>
  <si>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</si>
  <si>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</si>
  <si>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</si>
  <si>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</si>
  <si>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</si>
  <si>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</si>
  <si>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</si>
  <si>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</si>
  <si>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</si>
  <si>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</si>
  <si>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</si>
  <si>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</si>
  <si>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</si>
  <si>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</si>
  <si>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</si>
  <si>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</si>
  <si>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</si>
  <si>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</si>
  <si>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</si>
  <si>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</si>
  <si>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</si>
  <si>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</si>
  <si>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</si>
  <si>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</si>
  <si>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</si>
  <si>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</si>
  <si>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</si>
  <si>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</si>
  <si>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</si>
  <si>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</si>
  <si>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</si>
  <si>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</si>
  <si>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</si>
  <si>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</si>
  <si>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</si>
  <si>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</si>
  <si>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</si>
  <si>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</si>
  <si>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</si>
  <si>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</si>
  <si>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</si>
  <si>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</si>
  <si>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</si>
  <si>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</si>
  <si>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</si>
  <si>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</si>
  <si>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</si>
  <si>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</si>
  <si>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</si>
  <si>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</si>
  <si>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</si>
  <si>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</si>
  <si>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</si>
  <si>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</si>
  <si>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</si>
  <si>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</si>
  <si>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</si>
  <si>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</si>
  <si>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</si>
  <si>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</si>
  <si>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</si>
  <si>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</si>
  <si>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</si>
  <si>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</si>
  <si>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</si>
  <si>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</si>
  <si>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</si>
  <si>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</si>
  <si>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</si>
  <si>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</si>
  <si>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</si>
  <si>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</si>
  <si>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</si>
  <si>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</si>
  <si>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</si>
  <si>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</si>
  <si>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</si>
  <si>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</si>
  <si>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</si>
  <si>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</si>
  <si>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</si>
  <si>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</si>
  <si>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</si>
  <si>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</si>
  <si>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</si>
  <si>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</si>
  <si>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</si>
  <si>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</si>
  <si>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</si>
  <si>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</si>
  <si>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</si>
  <si>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</si>
  <si>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</si>
  <si>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</si>
  <si>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</si>
  <si>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</si>
  <si>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</si>
  <si>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</si>
  <si>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</si>
  <si>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</si>
  <si>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</si>
  <si>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</si>
  <si>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</si>
  <si>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</si>
  <si>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</si>
  <si>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</si>
  <si>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</si>
  <si>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</si>
  <si>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</si>
  <si>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</si>
  <si>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</si>
  <si>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</si>
  <si>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</si>
  <si>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</si>
  <si>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</si>
  <si>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</si>
  <si>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</si>
  <si>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</si>
  <si>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</si>
  <si>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</si>
  <si>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</si>
  <si>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</si>
  <si>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</si>
  <si>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</si>
  <si>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</si>
  <si>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</si>
  <si>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</si>
  <si>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</si>
  <si>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</si>
  <si>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</si>
  <si>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</si>
  <si>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</si>
  <si>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</si>
  <si>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</si>
  <si>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</si>
  <si>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</si>
  <si>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</si>
  <si>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</si>
  <si>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</si>
  <si>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</si>
  <si>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</si>
  <si>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</si>
  <si>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</si>
  <si>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</si>
  <si>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</si>
  <si>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</si>
  <si>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</si>
  <si>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</si>
  <si>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</si>
  <si>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</si>
  <si>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</si>
  <si>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</si>
  <si>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</si>
  <si>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</si>
  <si>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</si>
  <si>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</si>
  <si>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</si>
  <si>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</si>
  <si>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</si>
  <si>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</si>
  <si>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</si>
  <si>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</si>
  <si>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</si>
  <si>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</si>
  <si>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</si>
  <si>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</si>
  <si>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</si>
  <si>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</si>
  <si>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</si>
  <si>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</si>
  <si>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</si>
  <si>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</si>
  <si>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</si>
  <si>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</si>
  <si>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</si>
  <si>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</si>
  <si>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</si>
  <si>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</si>
  <si>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</si>
  <si>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</si>
  <si>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</si>
  <si>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</si>
  <si>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</si>
  <si>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</si>
  <si>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</si>
  <si>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</si>
  <si>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</si>
  <si>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</si>
  <si>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</si>
  <si>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</si>
  <si>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</si>
  <si>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</si>
  <si>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</si>
  <si>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</si>
  <si>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</si>
  <si>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</si>
  <si>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</si>
  <si>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</si>
  <si>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</si>
  <si>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</si>
  <si>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</si>
  <si>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</si>
  <si>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</si>
  <si>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</si>
  <si>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</si>
  <si>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</si>
  <si>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</si>
  <si>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</si>
  <si>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</si>
  <si>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</si>
  <si>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</si>
  <si>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</si>
  <si>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</si>
  <si>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</si>
  <si>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</si>
  <si>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</si>
  <si>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</si>
  <si>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</si>
  <si>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</si>
  <si>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</si>
  <si>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</si>
  <si>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</si>
  <si>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</si>
  <si>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</si>
  <si>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</si>
  <si>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</si>
  <si>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</si>
  <si>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</si>
  <si>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</si>
  <si>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</si>
  <si>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</si>
  <si>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</si>
  <si>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</si>
  <si>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</si>
  <si>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</si>
  <si>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</si>
  <si>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</si>
  <si>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</si>
  <si>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</si>
  <si>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</si>
  <si>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</si>
  <si>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</si>
  <si>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</si>
  <si>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</si>
  <si>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</si>
  <si>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</si>
  <si>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</si>
  <si>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</si>
  <si>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</si>
  <si>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</si>
  <si>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</si>
  <si>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</si>
  <si>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</si>
  <si>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</si>
  <si>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</si>
  <si>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</si>
  <si>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</si>
  <si>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</si>
  <si>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</si>
  <si>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</si>
  <si>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</si>
  <si>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</si>
  <si>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</si>
  <si>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</si>
  <si>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</si>
  <si>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</si>
  <si>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</si>
  <si>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</si>
  <si>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</si>
  <si>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</si>
  <si>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</si>
  <si>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</si>
  <si>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</si>
  <si>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</si>
  <si>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</si>
  <si>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</si>
  <si>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</si>
  <si>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</si>
  <si>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</si>
  <si>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</si>
  <si>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</si>
  <si>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</si>
  <si>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</si>
  <si>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</si>
  <si>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</si>
  <si>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</si>
  <si>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</si>
  <si>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</si>
  <si>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</si>
  <si>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</si>
  <si>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</si>
  <si>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</si>
  <si>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</si>
  <si>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</si>
  <si>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</si>
  <si>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</si>
  <si>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</si>
  <si>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</si>
  <si>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</si>
  <si>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</si>
  <si>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</si>
  <si>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</si>
  <si>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</si>
  <si>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</si>
  <si>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</si>
  <si>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</si>
  <si>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</si>
  <si>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</si>
  <si>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</si>
  <si>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</si>
  <si>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</si>
  <si>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</si>
  <si>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</si>
  <si>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</si>
  <si>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</si>
  <si>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</si>
  <si>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</si>
  <si>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</si>
  <si>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</si>
  <si>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</si>
  <si>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</si>
  <si>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</si>
  <si>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</si>
  <si>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</si>
  <si>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</si>
  <si>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</si>
  <si>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</si>
  <si>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</si>
  <si>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</si>
  <si>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</si>
  <si>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</si>
  <si>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</si>
  <si>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</si>
  <si>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</si>
  <si>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</si>
  <si>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</si>
  <si>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</si>
  <si>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</si>
  <si>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</si>
  <si>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</si>
  <si>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</si>
  <si>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</si>
  <si>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</si>
  <si>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</si>
  <si>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</si>
  <si>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</si>
  <si>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</si>
  <si>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</si>
  <si>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</si>
  <si>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</si>
  <si>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</si>
  <si>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</si>
  <si>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</si>
  <si>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</si>
  <si>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</si>
  <si>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</si>
  <si>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</si>
  <si>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</si>
  <si>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</si>
  <si>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</si>
  <si>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</si>
  <si>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</si>
  <si>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</si>
  <si>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</si>
  <si>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</si>
  <si>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</si>
  <si>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</si>
  <si>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</si>
  <si>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</si>
  <si>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</si>
  <si>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</si>
  <si>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</si>
  <si>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</si>
  <si>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</si>
  <si>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</si>
  <si>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</si>
  <si>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</si>
  <si>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</si>
  <si>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</si>
  <si>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</si>
  <si>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</si>
  <si>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</si>
  <si>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</si>
  <si>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</si>
  <si>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</si>
  <si>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</si>
  <si>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</si>
  <si>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</si>
  <si>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</si>
  <si>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</si>
  <si>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</si>
  <si>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</si>
  <si>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</si>
  <si>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</si>
  <si>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</si>
  <si>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</si>
  <si>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</si>
  <si>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</si>
  <si>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</si>
  <si>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</si>
  <si>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</si>
  <si>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</si>
  <si>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</si>
  <si>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</si>
  <si>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</si>
  <si>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</si>
  <si>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</si>
  <si>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</si>
  <si>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</si>
  <si>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</si>
  <si>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</si>
  <si>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</si>
  <si>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</si>
  <si>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</si>
  <si>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</si>
  <si>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</si>
  <si>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</si>
  <si>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</si>
  <si>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</si>
  <si>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</si>
  <si>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</si>
  <si>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</si>
  <si>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</si>
  <si>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</si>
  <si>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</si>
  <si>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</si>
  <si>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</si>
  <si>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</si>
  <si>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</si>
  <si>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</si>
  <si>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</si>
  <si>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</si>
  <si>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</si>
  <si>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</si>
  <si>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</si>
  <si>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</si>
  <si>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</si>
  <si>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</si>
  <si>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</si>
  <si>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</si>
  <si>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</si>
  <si>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</si>
  <si>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</si>
  <si>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</si>
  <si>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</si>
  <si>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</si>
  <si>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</si>
  <si>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</si>
  <si>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</si>
  <si>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</si>
  <si>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</si>
  <si>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</si>
  <si>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</si>
  <si>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</si>
  <si>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</si>
  <si>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</si>
  <si>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</si>
  <si>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</si>
  <si>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</si>
  <si>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</si>
  <si>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</si>
  <si>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</si>
  <si>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</si>
  <si>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</si>
  <si>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</si>
  <si>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</si>
  <si>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</si>
  <si>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</si>
  <si>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</si>
  <si>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</si>
  <si>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</si>
  <si>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</si>
  <si>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</si>
  <si>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</si>
  <si>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</si>
  <si>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</si>
  <si>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</si>
  <si>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</si>
  <si>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</si>
  <si>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</si>
  <si>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</si>
  <si>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</si>
  <si>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</si>
  <si>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</si>
  <si>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</si>
  <si>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</si>
  <si>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</si>
  <si>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</si>
  <si>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</si>
  <si>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</si>
  <si>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</si>
  <si>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</si>
  <si>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</si>
  <si>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</si>
  <si>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</si>
  <si>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</si>
  <si>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</si>
  <si>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</si>
  <si>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</si>
  <si>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</si>
  <si>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</si>
  <si>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</si>
  <si>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</si>
  <si>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</si>
  <si>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</si>
  <si>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</si>
  <si>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</si>
  <si>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</si>
  <si>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</si>
  <si>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</si>
  <si>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</si>
  <si>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</si>
  <si>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</si>
  <si>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</si>
  <si>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</si>
  <si>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</si>
  <si>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</si>
  <si>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</si>
  <si>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</si>
  <si>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</si>
  <si>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</si>
  <si>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</si>
  <si>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</si>
  <si>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</si>
  <si>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</si>
  <si>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</si>
  <si>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</si>
  <si>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</si>
  <si>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</si>
  <si>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</si>
  <si>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</si>
  <si>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</si>
  <si>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</si>
  <si>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</si>
  <si>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</si>
  <si>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</si>
  <si>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</si>
  <si>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</si>
  <si>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</si>
  <si>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</si>
  <si>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</si>
  <si>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</si>
  <si>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</si>
  <si>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</si>
  <si>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</si>
  <si>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</si>
  <si>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</si>
  <si>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</si>
  <si>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</si>
  <si>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</si>
  <si>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</si>
  <si>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</si>
  <si>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</si>
  <si>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</si>
  <si>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</si>
  <si>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</si>
  <si>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</si>
  <si>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</si>
  <si>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</si>
  <si>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</si>
  <si>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</si>
  <si>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</si>
  <si>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</si>
  <si>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</si>
  <si>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</si>
  <si>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</si>
  <si>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</si>
  <si>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</si>
  <si>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</si>
  <si>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</si>
  <si>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</si>
  <si>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</si>
  <si>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</si>
  <si>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</si>
  <si>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</si>
  <si>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</si>
  <si>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</si>
  <si>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</si>
  <si>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</si>
  <si>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</si>
  <si>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</si>
  <si>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</si>
  <si>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</si>
  <si>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</si>
  <si>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</si>
  <si>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</si>
  <si>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</si>
  <si>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</si>
  <si>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</si>
  <si>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</si>
  <si>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</si>
  <si>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</si>
  <si>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</si>
  <si>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</si>
  <si>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</si>
  <si>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</si>
  <si>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</si>
  <si>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</si>
  <si>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</si>
  <si>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</si>
  <si>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</si>
  <si>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</si>
  <si>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</si>
  <si>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</si>
  <si>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</si>
  <si>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</si>
  <si>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</si>
  <si>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</si>
  <si>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</si>
  <si>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</si>
  <si>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</si>
  <si>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</si>
  <si>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</si>
  <si>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</si>
  <si>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</si>
  <si>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</si>
  <si>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</si>
  <si>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</si>
  <si>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</si>
  <si>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</si>
  <si>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</si>
  <si>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</si>
  <si>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</si>
  <si>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</si>
  <si>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</si>
  <si>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</si>
  <si>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</si>
  <si>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</si>
  <si>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</si>
  <si>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</si>
  <si>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</si>
  <si>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</si>
  <si>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</si>
  <si>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</si>
  <si>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</si>
  <si>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</si>
  <si>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</si>
  <si>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</si>
  <si>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</si>
  <si>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</si>
  <si>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</si>
  <si>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</si>
  <si>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</si>
  <si>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</si>
  <si>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</si>
  <si>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</si>
  <si>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</si>
  <si>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</si>
  <si>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</si>
  <si>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</si>
  <si>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</si>
  <si>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</si>
  <si>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</si>
  <si>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</si>
  <si>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</si>
  <si>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</si>
  <si>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</si>
  <si>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</si>
  <si>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</si>
  <si>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</si>
  <si>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</si>
  <si>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</si>
  <si>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</si>
  <si>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</si>
  <si>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</si>
  <si>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</si>
  <si>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</si>
  <si>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</si>
  <si>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</si>
  <si>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</si>
  <si>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</si>
  <si>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</si>
  <si>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</si>
  <si>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</si>
  <si>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</si>
  <si>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</si>
  <si>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</si>
  <si>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</si>
  <si>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</si>
  <si>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</si>
  <si>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</si>
  <si>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</si>
  <si>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</si>
  <si>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</si>
  <si>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</si>
  <si>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</si>
  <si>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</si>
  <si>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</si>
  <si>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</si>
  <si>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</si>
  <si>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</si>
  <si>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</si>
  <si>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</si>
  <si>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</si>
  <si>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</si>
  <si>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</si>
  <si>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</si>
  <si>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</si>
  <si>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</si>
  <si>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</si>
  <si>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</si>
  <si>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</si>
  <si>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</si>
  <si>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</si>
  <si>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</si>
  <si>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</si>
  <si>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</si>
  <si>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</si>
  <si>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</si>
  <si>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</si>
  <si>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</si>
  <si>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</si>
  <si>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</si>
  <si>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</si>
  <si>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</si>
  <si>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</si>
  <si>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</si>
  <si>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</si>
  <si>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</si>
  <si>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</si>
  <si>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</si>
  <si>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</si>
  <si>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</si>
  <si>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</si>
  <si>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</si>
  <si>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</si>
  <si>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</si>
  <si>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</si>
  <si>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</si>
  <si>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</si>
  <si>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</si>
  <si>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</si>
  <si>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</si>
  <si>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</si>
  <si>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</si>
  <si>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</si>
  <si>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</si>
  <si>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</si>
  <si>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</si>
  <si>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</si>
  <si>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</si>
  <si>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</si>
  <si>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</si>
  <si>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</si>
  <si>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</si>
  <si>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</si>
  <si>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</si>
  <si>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</si>
  <si>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</si>
  <si>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</si>
  <si>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</si>
  <si>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</si>
  <si>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</si>
  <si>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</si>
  <si>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</si>
  <si>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</si>
  <si>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</si>
  <si>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</si>
  <si>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</si>
  <si>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</si>
  <si>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</si>
  <si>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</si>
  <si>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</si>
  <si>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</si>
  <si>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</si>
  <si>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</si>
  <si>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</si>
  <si>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</si>
  <si>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</si>
  <si>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</si>
  <si>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</si>
  <si>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</si>
  <si>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</si>
  <si>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</si>
  <si>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</si>
  <si>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</si>
  <si>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</si>
  <si>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</si>
  <si>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</si>
  <si>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</si>
  <si>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</si>
  <si>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</si>
  <si>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</si>
  <si>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</si>
  <si>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</si>
  <si>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</si>
  <si>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</si>
  <si>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</si>
  <si>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</si>
  <si>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</si>
  <si>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</si>
  <si>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</si>
  <si>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</si>
  <si>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</si>
  <si>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</si>
  <si>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</si>
  <si>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</si>
  <si>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</si>
  <si>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</si>
  <si>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</si>
  <si>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</si>
  <si>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</si>
  <si>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</si>
  <si>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</si>
  <si>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</si>
  <si>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</si>
  <si>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</si>
  <si>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</si>
  <si>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</si>
  <si>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</si>
  <si>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</si>
  <si>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</si>
  <si>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</si>
  <si>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</si>
  <si>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</si>
  <si>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</si>
  <si>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</si>
  <si>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</si>
  <si>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</si>
  <si>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</si>
  <si>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</si>
  <si>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</si>
  <si>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</si>
  <si>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</si>
  <si>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</si>
  <si>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</si>
  <si>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</si>
  <si>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</si>
  <si>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</si>
  <si>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</si>
  <si>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</si>
  <si>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</si>
  <si>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</si>
  <si>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</si>
  <si>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</si>
  <si>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</si>
  <si>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</si>
  <si>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</si>
  <si>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</si>
  <si>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</si>
  <si>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</si>
  <si>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</si>
  <si>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</si>
  <si>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</si>
  <si>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</si>
  <si>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</si>
  <si>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</si>
  <si>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</si>
  <si>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</si>
  <si>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</si>
  <si>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</si>
  <si>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</si>
  <si>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</si>
  <si>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</si>
  <si>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</si>
  <si>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</si>
  <si>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</si>
  <si>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</si>
  <si>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</si>
  <si>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</si>
  <si>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</si>
  <si>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</si>
  <si>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</si>
  <si>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</si>
  <si>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</si>
  <si>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</si>
  <si>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</si>
  <si>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</si>
  <si>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</si>
  <si>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</si>
  <si>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</si>
  <si>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</si>
  <si>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</si>
  <si>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</si>
  <si>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</si>
  <si>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</si>
  <si>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</si>
  <si>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</si>
  <si>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</si>
  <si>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</si>
  <si>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</si>
  <si>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</si>
  <si>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</si>
  <si>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</si>
  <si>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</si>
  <si>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</si>
  <si>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</si>
  <si>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</si>
  <si>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</si>
  <si>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</si>
  <si>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</si>
  <si>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</si>
  <si>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</si>
  <si>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</si>
  <si>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</si>
  <si>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</si>
  <si>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</si>
  <si>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</si>
  <si>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</si>
  <si>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</si>
  <si>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</si>
  <si>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</si>
  <si>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</si>
  <si>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</si>
  <si>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</si>
  <si>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</si>
  <si>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</si>
  <si>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</si>
  <si>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</si>
  <si>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</si>
  <si>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</si>
  <si>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</si>
  <si>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</si>
  <si>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</si>
  <si>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</si>
  <si>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</si>
  <si>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</si>
  <si>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</si>
  <si>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</si>
  <si>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</si>
  <si>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</si>
  <si>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</si>
  <si>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</si>
  <si>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</si>
  <si>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</si>
  <si>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</si>
  <si>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</si>
  <si>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</si>
  <si>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</si>
  <si>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</si>
  <si>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</si>
  <si>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</si>
  <si>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</si>
  <si>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</si>
  <si>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</si>
  <si>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</si>
  <si>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</si>
  <si>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</si>
  <si>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</si>
  <si>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</si>
  <si>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</si>
  <si>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</si>
  <si>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</si>
  <si>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</si>
  <si>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</si>
  <si>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</si>
  <si>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</si>
  <si>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</si>
  <si>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</si>
  <si>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</si>
  <si>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</si>
  <si>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</si>
  <si>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</si>
  <si>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</si>
  <si>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</si>
  <si>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</si>
  <si>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</si>
  <si>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</si>
  <si>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</si>
  <si>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</si>
  <si>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</si>
  <si>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</si>
  <si>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</si>
  <si>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</si>
  <si>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</si>
  <si>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</si>
  <si>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</si>
  <si>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</si>
  <si>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</si>
  <si>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</si>
  <si>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</si>
  <si>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</si>
  <si>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</si>
  <si>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</si>
  <si>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</si>
  <si>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</si>
  <si>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</si>
  <si>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</si>
  <si>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</si>
  <si>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</si>
  <si>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</si>
  <si>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</si>
  <si>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</si>
  <si>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</si>
  <si>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</si>
  <si>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</si>
  <si>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</si>
  <si>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</si>
  <si>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</si>
  <si>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</si>
  <si>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</si>
  <si>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</si>
  <si>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</si>
  <si>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</si>
  <si>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</si>
  <si>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</si>
  <si>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</si>
  <si>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</si>
  <si>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</si>
  <si>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</si>
  <si>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</si>
  <si>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</si>
  <si>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</si>
  <si>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</si>
  <si>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</si>
  <si>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</si>
  <si>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</si>
  <si>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</si>
  <si>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</si>
  <si>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</si>
  <si>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</si>
  <si>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</si>
  <si>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</si>
  <si>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</si>
  <si>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</si>
  <si>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</si>
  <si>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</si>
  <si>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</si>
  <si>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</si>
  <si>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</si>
  <si>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</si>
  <si>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</si>
  <si>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</si>
  <si>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</si>
  <si>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</si>
  <si>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</si>
  <si>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</si>
  <si>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</si>
  <si>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</si>
  <si>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</si>
  <si>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</si>
  <si>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</si>
  <si>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</si>
  <si>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</si>
  <si>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</si>
  <si>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</si>
  <si>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</si>
  <si>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</si>
  <si>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</si>
  <si>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</si>
  <si>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</si>
  <si>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</si>
  <si>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</si>
  <si>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</si>
  <si>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</si>
  <si>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</si>
  <si>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</si>
  <si>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</si>
  <si>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</si>
  <si>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</si>
  <si>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</si>
  <si>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</si>
  <si>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</si>
  <si>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</si>
  <si>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</si>
  <si>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</si>
  <si>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</si>
  <si>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</si>
  <si>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</si>
  <si>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</si>
  <si>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</si>
  <si>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</si>
  <si>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</si>
  <si>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</si>
  <si>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</si>
  <si>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</si>
  <si>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</si>
  <si>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</si>
  <si>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</si>
  <si>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</si>
  <si>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</si>
  <si>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</si>
  <si>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</si>
  <si>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</si>
  <si>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</si>
  <si>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</si>
  <si>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</si>
  <si>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</si>
  <si>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</si>
  <si>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</si>
  <si>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</si>
  <si>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</si>
  <si>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</si>
  <si>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</si>
  <si>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</si>
  <si>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</si>
  <si>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</si>
  <si>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</si>
  <si>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</si>
  <si>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</si>
  <si>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</si>
  <si>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</si>
  <si>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</si>
  <si>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</si>
  <si>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</si>
  <si>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</si>
  <si>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</si>
  <si>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</si>
  <si>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</si>
  <si>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</si>
  <si>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</si>
  <si>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</si>
  <si>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</si>
  <si>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</si>
  <si>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</si>
  <si>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</si>
  <si>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</si>
  <si>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</si>
  <si>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</si>
  <si>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</si>
  <si>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</si>
  <si>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</si>
  <si>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</si>
  <si>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</si>
  <si>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</si>
  <si>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</si>
  <si>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</si>
  <si>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</si>
  <si>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</si>
  <si>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</si>
  <si>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</si>
  <si>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</si>
  <si>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</si>
  <si>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</si>
  <si>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</si>
  <si>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</si>
  <si>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</si>
  <si>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</si>
  <si>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</si>
  <si>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</si>
  <si>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</si>
  <si>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</si>
  <si>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</si>
  <si>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</si>
  <si>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</si>
  <si>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</si>
  <si>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</si>
  <si>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</si>
  <si>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</si>
  <si>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</si>
  <si>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</si>
  <si>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</si>
  <si>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</si>
  <si>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</si>
  <si>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</si>
  <si>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</si>
  <si>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</si>
  <si>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</si>
  <si>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</si>
  <si>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</si>
  <si>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</si>
  <si>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</si>
  <si>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</si>
  <si>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</si>
  <si>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</si>
  <si>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</si>
  <si>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</si>
  <si>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</si>
  <si>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</si>
  <si>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</si>
  <si>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</si>
  <si>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</si>
  <si>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</si>
  <si>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</si>
  <si>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</si>
  <si>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</si>
  <si>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</si>
  <si>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</si>
  <si>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</si>
  <si>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</si>
  <si>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</si>
  <si>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</si>
  <si>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</si>
  <si>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</si>
  <si>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</si>
  <si>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</si>
  <si>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</si>
  <si>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</si>
  <si>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</si>
  <si>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</si>
  <si>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</si>
  <si>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</si>
  <si>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</si>
  <si>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</si>
  <si>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</si>
  <si>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</si>
  <si>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</si>
  <si>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</si>
  <si>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</si>
  <si>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</si>
  <si>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</si>
  <si>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</si>
  <si>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</si>
  <si>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</si>
  <si>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</si>
  <si>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</si>
  <si>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</si>
  <si>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</si>
  <si>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</si>
  <si>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</si>
  <si>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</si>
  <si>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</si>
  <si>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</si>
  <si>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</si>
  <si>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</si>
  <si>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</si>
  <si>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</si>
  <si>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</si>
  <si>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</si>
  <si>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</si>
  <si>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</si>
  <si>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</si>
  <si>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</si>
  <si>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</si>
  <si>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</si>
  <si>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</si>
  <si>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</si>
  <si>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</si>
  <si>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</si>
  <si>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</si>
  <si>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</si>
  <si>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</si>
  <si>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</si>
  <si>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</si>
  <si>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</si>
  <si>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</si>
  <si>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</si>
  <si>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</si>
  <si>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</si>
  <si>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</si>
  <si>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</si>
  <si>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</si>
  <si>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</si>
  <si>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</si>
  <si>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</si>
  <si>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</si>
  <si>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</si>
  <si>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</si>
  <si>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</si>
  <si>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</si>
  <si>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</si>
  <si>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</si>
  <si>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</si>
  <si>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</si>
  <si>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</si>
  <si>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</si>
  <si>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</si>
  <si>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</si>
  <si>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</si>
  <si>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</si>
  <si>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</si>
  <si>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</si>
  <si>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</si>
  <si>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</si>
  <si>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</si>
  <si>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</si>
  <si>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</si>
  <si>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</si>
  <si>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</si>
  <si>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</si>
  <si>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</si>
  <si>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</si>
  <si>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</si>
  <si>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</si>
  <si>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</si>
  <si>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</si>
  <si>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</si>
  <si>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</si>
  <si>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</si>
  <si>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</si>
  <si>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</si>
  <si>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</si>
  <si>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</si>
  <si>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</si>
  <si>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</si>
  <si>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</si>
  <si>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</si>
  <si>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</si>
  <si>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</si>
  <si>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</si>
  <si>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</si>
  <si>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</si>
  <si>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</si>
  <si>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</si>
  <si>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</si>
  <si>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</si>
  <si>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</si>
  <si>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</si>
  <si>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</si>
  <si>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</si>
  <si>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</si>
  <si>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</si>
  <si>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</si>
  <si>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</si>
  <si>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</si>
  <si>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</si>
  <si>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</si>
  <si>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</si>
  <si>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</si>
  <si>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</si>
  <si>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</si>
  <si>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</si>
  <si>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</si>
  <si>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</si>
  <si>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</si>
  <si>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</si>
  <si>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</si>
  <si>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</si>
  <si>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</si>
  <si>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</si>
  <si>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</si>
  <si>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</si>
  <si>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</si>
  <si>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</si>
  <si>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</si>
  <si>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</si>
  <si>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</si>
  <si>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</si>
  <si>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</si>
  <si>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</si>
  <si>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</si>
  <si>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</si>
  <si>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</si>
  <si>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</si>
  <si>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</si>
  <si>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</si>
  <si>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</si>
  <si>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</si>
  <si>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</si>
  <si>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</si>
  <si>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</si>
  <si>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</si>
  <si>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</si>
  <si>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</si>
  <si>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</si>
  <si>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</si>
  <si>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</si>
  <si>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</si>
  <si>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</si>
  <si>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</si>
  <si>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</si>
  <si>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</si>
  <si>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</si>
  <si>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</si>
  <si>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</si>
  <si>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</si>
  <si>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</si>
  <si>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</si>
  <si>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</si>
  <si>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</si>
  <si>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</si>
  <si>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</si>
  <si>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</si>
  <si>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</si>
  <si>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</si>
  <si>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</si>
  <si>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</si>
  <si>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</si>
  <si>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</si>
  <si>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</si>
  <si>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</si>
  <si>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</si>
  <si>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</si>
  <si>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</si>
  <si>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</si>
  <si>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</si>
  <si>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</si>
  <si>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</si>
  <si>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</si>
  <si>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</si>
  <si>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</si>
  <si>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</si>
  <si>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</si>
  <si>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</si>
  <si>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</si>
  <si>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</si>
  <si>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</si>
  <si>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</si>
  <si>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</si>
  <si>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</si>
  <si>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</si>
  <si>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</si>
  <si>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</si>
  <si>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</si>
  <si>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</si>
  <si>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</si>
  <si>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</si>
  <si>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</si>
  <si>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</si>
  <si>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</si>
  <si>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</si>
  <si>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</si>
  <si>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</si>
  <si>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</si>
  <si>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</si>
  <si>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</si>
  <si>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</si>
  <si>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</si>
  <si>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</si>
  <si>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</si>
  <si>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</si>
  <si>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</si>
  <si>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</si>
  <si>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</si>
  <si>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</si>
  <si>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</si>
  <si>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</si>
  <si>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</si>
  <si>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</si>
  <si>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</si>
  <si>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</si>
  <si>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</si>
  <si>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</si>
  <si>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</si>
  <si>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</si>
  <si>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</si>
  <si>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</si>
  <si>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</si>
  <si>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</si>
  <si>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</si>
  <si>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</si>
  <si>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</si>
  <si>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</si>
  <si>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</si>
  <si>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</si>
  <si>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</si>
  <si>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</si>
  <si>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</si>
  <si>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</si>
  <si>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</si>
  <si>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</si>
  <si>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</si>
  <si>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</si>
  <si>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</si>
  <si>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</si>
  <si>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</si>
  <si>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</si>
  <si>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</si>
  <si>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</si>
  <si>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</si>
  <si>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</si>
  <si>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</si>
  <si>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</si>
  <si>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</si>
  <si>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</si>
  <si>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</si>
  <si>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</si>
  <si>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</si>
  <si>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</si>
  <si>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</si>
  <si>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</si>
  <si>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</si>
  <si>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</si>
  <si>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</si>
  <si>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</si>
  <si>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</si>
  <si>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</si>
  <si>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</si>
  <si>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</si>
  <si>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</si>
  <si>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</si>
  <si>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</si>
  <si>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</si>
  <si>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</si>
  <si>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</si>
  <si>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</si>
  <si>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</si>
  <si>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</si>
  <si>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</si>
  <si>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</si>
  <si>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</si>
  <si>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</si>
  <si>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</si>
  <si>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</si>
  <si>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</si>
  <si>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</si>
  <si>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</si>
  <si>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</si>
  <si>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</si>
  <si>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</si>
  <si>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</si>
  <si>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</si>
  <si>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</si>
  <si>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</si>
  <si>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</si>
  <si>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</si>
  <si>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</si>
  <si>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</si>
  <si>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</si>
  <si>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</si>
  <si>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</si>
  <si>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</si>
  <si>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</si>
  <si>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</si>
  <si>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</si>
  <si>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</si>
  <si>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</si>
  <si>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</si>
  <si>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</si>
  <si>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</si>
  <si>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</si>
  <si>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</si>
  <si>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</si>
  <si>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</si>
  <si>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</si>
  <si>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</si>
  <si>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</si>
  <si>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</si>
  <si>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</si>
  <si>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</si>
  <si>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</si>
  <si>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</si>
  <si>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</si>
  <si>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</si>
  <si>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</si>
  <si>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</si>
  <si>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</si>
  <si>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</si>
  <si>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</si>
  <si>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</si>
  <si>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</si>
  <si>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</si>
  <si>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</si>
  <si>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</si>
  <si>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</si>
  <si>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</si>
  <si>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</si>
  <si>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</si>
  <si>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</si>
  <si>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</si>
  <si>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</si>
  <si>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</si>
  <si>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</si>
  <si>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</si>
  <si>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</si>
  <si>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</si>
  <si>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</si>
  <si>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</si>
  <si>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</si>
  <si>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</si>
  <si>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</si>
  <si>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</si>
  <si>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</si>
  <si>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</si>
  <si>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</si>
  <si>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</si>
  <si>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</si>
  <si>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</si>
  <si>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</si>
  <si>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</si>
  <si>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</si>
  <si>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</si>
  <si>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</si>
  <si>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</si>
  <si>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</si>
  <si>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</si>
  <si>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</si>
  <si>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</si>
  <si>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</si>
  <si>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</si>
  <si>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</si>
  <si>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</si>
  <si>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</si>
  <si>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</si>
  <si>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</si>
  <si>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</si>
  <si>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</si>
  <si>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</si>
  <si>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</si>
  <si>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</si>
  <si>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</si>
  <si>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</si>
  <si>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</si>
  <si>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</si>
  <si>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</si>
  <si>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</si>
  <si>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</si>
  <si>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</si>
  <si>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</si>
  <si>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</si>
  <si>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</si>
  <si>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</si>
  <si>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</si>
  <si>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</si>
  <si>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</si>
  <si>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</si>
  <si>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</si>
  <si>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</si>
  <si>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</si>
  <si>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</si>
  <si>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</si>
  <si>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</si>
  <si>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</si>
  <si>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</si>
  <si>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</si>
  <si>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</si>
  <si>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</si>
  <si>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</si>
  <si>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</si>
  <si>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</si>
  <si>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</si>
  <si>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</si>
  <si>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</si>
  <si>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</si>
  <si>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</si>
  <si>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</si>
  <si>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</si>
  <si>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</si>
  <si>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</si>
  <si>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</si>
  <si>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</si>
  <si>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</si>
  <si>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</si>
  <si>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</si>
  <si>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</si>
  <si>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</si>
  <si>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</si>
  <si>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</si>
  <si>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</si>
  <si>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</si>
  <si>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</si>
  <si>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</si>
  <si>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</si>
  <si>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</si>
  <si>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</si>
  <si>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</si>
  <si>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</si>
  <si>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</si>
  <si>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</si>
  <si>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</si>
  <si>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</si>
  <si>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</si>
  <si>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</si>
  <si>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</si>
  <si>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</si>
  <si>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</si>
  <si>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</si>
  <si>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</si>
  <si>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</si>
  <si>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</si>
  <si>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</si>
  <si>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</si>
  <si>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</si>
  <si>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</si>
  <si>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</si>
  <si>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</si>
  <si>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</si>
  <si>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</si>
  <si>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</si>
  <si>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</si>
  <si>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</si>
  <si>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</si>
  <si>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</si>
  <si>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</si>
  <si>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</si>
  <si>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</si>
  <si>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</si>
  <si>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</si>
  <si>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</si>
  <si>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</si>
  <si>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</si>
  <si>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</si>
  <si>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</si>
  <si>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</si>
  <si>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</si>
  <si>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</si>
  <si>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</si>
  <si>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</si>
  <si>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</si>
  <si>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</si>
  <si>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</si>
  <si>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</si>
  <si>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</si>
  <si>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</si>
  <si>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</si>
  <si>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</si>
  <si>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</si>
  <si>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</si>
  <si>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</si>
  <si>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</si>
  <si>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</si>
  <si>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</si>
  <si>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</si>
  <si>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</si>
  <si>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</si>
  <si>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</si>
  <si>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</si>
  <si>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</si>
  <si>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</si>
  <si>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</si>
  <si>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</si>
  <si>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</si>
  <si>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</si>
  <si>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</si>
  <si>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</si>
  <si>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</si>
  <si>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</si>
  <si>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</si>
  <si>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</si>
  <si>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</si>
  <si>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</si>
  <si>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</si>
  <si>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</si>
  <si>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</si>
  <si>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</si>
  <si>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</si>
  <si>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</si>
  <si>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</si>
  <si>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</si>
  <si>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</si>
  <si>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</si>
  <si>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</si>
  <si>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</si>
  <si>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</si>
  <si>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</si>
  <si>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</si>
  <si>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</si>
  <si>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</si>
  <si>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</si>
  <si>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</si>
  <si>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</si>
  <si>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</si>
  <si>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</si>
  <si>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</si>
  <si>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</si>
  <si>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</si>
  <si>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</si>
  <si>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</si>
  <si>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</si>
  <si>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</si>
  <si>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</si>
  <si>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</si>
  <si>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</si>
  <si>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</si>
  <si>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</si>
  <si>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</si>
  <si>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</si>
  <si>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</si>
  <si>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</si>
  <si>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</si>
  <si>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</si>
  <si>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</si>
  <si>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</si>
  <si>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</si>
  <si>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</si>
  <si>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</si>
  <si>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</si>
  <si>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</si>
  <si>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</si>
  <si>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</si>
  <si>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</si>
  <si>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</si>
  <si>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</si>
  <si>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</si>
  <si>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</si>
  <si>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</si>
  <si>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</si>
  <si>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</si>
  <si>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</si>
  <si>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</si>
  <si>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</si>
  <si>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</si>
  <si>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</si>
  <si>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</si>
  <si>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</si>
  <si>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</si>
  <si>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</si>
  <si>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</si>
  <si>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</si>
  <si>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</si>
  <si>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</si>
  <si>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</si>
  <si>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</si>
  <si>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</si>
  <si>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</si>
  <si>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</si>
  <si>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</si>
  <si>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</si>
  <si>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</si>
  <si>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</si>
  <si>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</si>
  <si>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</si>
  <si>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</si>
  <si>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</si>
  <si>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</si>
  <si>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</si>
  <si>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</si>
  <si>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</si>
  <si>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</si>
  <si>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</si>
  <si>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</si>
  <si>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</si>
  <si>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</si>
  <si>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</si>
  <si>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</si>
  <si>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</si>
  <si>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</si>
  <si>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</si>
  <si>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</si>
  <si>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</si>
  <si>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</si>
  <si>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</si>
  <si>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</si>
  <si>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</si>
  <si>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</si>
  <si>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</si>
  <si>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</si>
  <si>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</si>
  <si>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</si>
  <si>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</si>
  <si>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</si>
  <si>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</si>
  <si>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</si>
  <si>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</si>
  <si>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</si>
  <si>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</si>
  <si>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</si>
  <si>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</si>
  <si>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</si>
  <si>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</si>
  <si>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</si>
  <si>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</si>
  <si>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</si>
  <si>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</si>
  <si>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</si>
  <si>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</si>
  <si>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</si>
  <si>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</si>
  <si>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</si>
  <si>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</si>
  <si>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</si>
  <si>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</si>
  <si>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</si>
  <si>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</si>
  <si>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</si>
  <si>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</si>
  <si>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</si>
  <si>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</si>
  <si>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</si>
  <si>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</si>
  <si>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</si>
  <si>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</si>
  <si>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</si>
  <si>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</si>
  <si>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</si>
  <si>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</si>
  <si>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</si>
  <si>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</si>
  <si>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</si>
  <si>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</si>
  <si>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</si>
  <si>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</si>
  <si>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</si>
  <si>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</si>
  <si>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</si>
  <si>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</si>
  <si>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</si>
  <si>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</si>
  <si>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</si>
  <si>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</si>
  <si>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</si>
  <si>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</si>
  <si>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</si>
  <si>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</si>
  <si>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</si>
  <si>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</si>
  <si>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</si>
  <si>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</si>
  <si>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</si>
  <si>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</si>
  <si>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</si>
  <si>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</si>
  <si>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</si>
  <si>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</si>
  <si>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</si>
  <si>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</si>
  <si>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</si>
  <si>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</si>
  <si>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</si>
  <si>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</si>
  <si>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</si>
  <si>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</si>
  <si>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</si>
  <si>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</si>
  <si>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</si>
  <si>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</si>
  <si>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</si>
  <si>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</si>
  <si>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</si>
  <si>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</si>
  <si>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</si>
  <si>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</si>
  <si>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</si>
  <si>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</si>
  <si>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</si>
  <si>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</si>
  <si>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</si>
  <si>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</si>
  <si>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</si>
  <si>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</si>
  <si>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</si>
  <si>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</si>
  <si>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</si>
  <si>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</si>
  <si>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</si>
  <si>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</si>
  <si>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</si>
  <si>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</si>
  <si>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</si>
  <si>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</si>
  <si>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</si>
  <si>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</si>
  <si>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</si>
  <si>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</si>
  <si>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</si>
  <si>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</si>
  <si>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</si>
  <si>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</si>
  <si>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</si>
  <si>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</si>
  <si>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</si>
  <si>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</si>
  <si>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</si>
  <si>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</si>
  <si>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</si>
  <si>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</si>
  <si>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</si>
  <si>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</si>
  <si>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</si>
  <si>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</si>
  <si>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</si>
  <si>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</si>
  <si>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</si>
  <si>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</si>
  <si>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</si>
  <si>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</si>
  <si>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</si>
  <si>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</si>
  <si>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</si>
  <si>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</si>
  <si>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</si>
  <si>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</si>
  <si>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</si>
  <si>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</si>
  <si>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</si>
  <si>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</si>
  <si>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</si>
  <si>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</si>
  <si>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</si>
  <si>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</si>
  <si>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</si>
  <si>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</si>
  <si>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</si>
  <si>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</si>
  <si>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</si>
  <si>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</si>
  <si>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</si>
  <si>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</si>
  <si>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</si>
  <si>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</si>
  <si>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</si>
  <si>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</si>
  <si>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</si>
  <si>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</si>
  <si>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</si>
  <si>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</si>
  <si>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</si>
  <si>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</si>
  <si>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</si>
  <si>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</si>
  <si>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</si>
  <si>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</si>
  <si>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</si>
  <si>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</si>
  <si>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</si>
  <si>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</si>
  <si>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</si>
  <si>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</si>
  <si>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</si>
  <si>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</si>
  <si>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</si>
  <si>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</si>
  <si>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</si>
  <si>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</si>
  <si>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</si>
  <si>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</si>
  <si>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</si>
  <si>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</si>
  <si>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</si>
  <si>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</si>
  <si>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</si>
  <si>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</si>
  <si>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</si>
  <si>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</si>
  <si>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</si>
  <si>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</si>
  <si>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</si>
  <si>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</si>
  <si>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</si>
  <si>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</si>
  <si>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</si>
  <si>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</si>
  <si>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</si>
  <si>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</si>
  <si>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</si>
  <si>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</si>
  <si>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</si>
  <si>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</si>
  <si>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</si>
  <si>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</si>
  <si>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</si>
  <si>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</si>
  <si>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</si>
  <si>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</si>
  <si>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</si>
  <si>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</si>
  <si>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</si>
  <si>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</si>
  <si>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</si>
  <si>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</si>
  <si>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</si>
  <si>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</si>
  <si>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</si>
  <si>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</si>
  <si>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</si>
  <si>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</si>
  <si>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</si>
  <si>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</si>
  <si>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</si>
  <si>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</si>
  <si>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</si>
  <si>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</si>
  <si>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</si>
  <si>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</si>
  <si>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</si>
  <si>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</si>
  <si>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</si>
  <si>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</si>
  <si>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</si>
  <si>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</si>
  <si>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</si>
  <si>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</si>
  <si>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</si>
  <si>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</si>
  <si>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</si>
  <si>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</si>
  <si>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</si>
  <si>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</si>
  <si>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</si>
  <si>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</si>
  <si>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</si>
  <si>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</si>
  <si>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</si>
  <si>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</si>
  <si>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</si>
  <si>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</si>
  <si>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</si>
  <si>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</si>
  <si>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</si>
  <si>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</si>
  <si>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</si>
  <si>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</si>
  <si>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</si>
  <si>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</si>
  <si>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</si>
  <si>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</si>
  <si>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</si>
  <si>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</si>
  <si>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</si>
  <si>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</si>
  <si>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</si>
  <si>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</si>
  <si>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</si>
  <si>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</si>
  <si>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</si>
  <si>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</si>
  <si>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</si>
  <si>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</si>
  <si>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</si>
  <si>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</si>
  <si>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</si>
  <si>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</si>
  <si>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</si>
  <si>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</si>
  <si>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</si>
  <si>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</si>
  <si>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</si>
  <si>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</si>
  <si>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</si>
  <si>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</si>
  <si>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</si>
  <si>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</si>
  <si>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</si>
  <si>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</si>
  <si>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</si>
  <si>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</si>
  <si>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</si>
  <si>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</si>
  <si>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</si>
  <si>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</si>
  <si>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</si>
  <si>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</si>
  <si>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</si>
  <si>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</si>
  <si>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</si>
  <si>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</si>
  <si>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</si>
  <si>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</si>
  <si>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</si>
  <si>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</si>
  <si>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</si>
  <si>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</si>
  <si>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</si>
  <si>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</si>
  <si>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</si>
  <si>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</si>
  <si>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</si>
  <si>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</si>
  <si>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</si>
  <si>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</si>
  <si>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</si>
  <si>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</si>
  <si>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</si>
  <si>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</si>
  <si>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</si>
  <si>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</si>
  <si>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</si>
  <si>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</si>
  <si>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</si>
  <si>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</si>
  <si>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</si>
  <si>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</si>
  <si>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</si>
  <si>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</si>
  <si>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</si>
  <si>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</si>
  <si>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</si>
  <si>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</si>
  <si>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</si>
  <si>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</si>
  <si>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</si>
  <si>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</si>
  <si>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</si>
  <si>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</si>
  <si>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</si>
  <si>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</si>
  <si>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</si>
  <si>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</si>
  <si>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</si>
  <si>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</si>
  <si>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</si>
  <si>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</si>
  <si>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</si>
  <si>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</si>
  <si>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</si>
  <si>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</si>
  <si>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</si>
  <si>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</si>
  <si>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</si>
  <si>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</si>
  <si>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</si>
  <si>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</si>
  <si>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</si>
  <si>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</si>
  <si>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</si>
  <si>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</si>
  <si>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</si>
  <si>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</si>
  <si>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</si>
  <si>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</si>
  <si>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</si>
  <si>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</si>
  <si>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</si>
  <si>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</si>
  <si>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</si>
  <si>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</si>
  <si>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</si>
  <si>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</si>
  <si>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</si>
  <si>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</si>
  <si>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</si>
  <si>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</si>
  <si>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</si>
  <si>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</si>
  <si>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</si>
  <si>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</si>
  <si>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</si>
  <si>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</si>
  <si>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</si>
  <si>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</si>
  <si>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</si>
  <si>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</si>
  <si>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</si>
  <si>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</si>
  <si>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</si>
  <si>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</si>
  <si>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</si>
  <si>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</si>
  <si>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</si>
  <si>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</si>
  <si>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</si>
  <si>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</si>
  <si>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</si>
  <si>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</si>
  <si>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</si>
  <si>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</si>
  <si>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</si>
  <si>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</si>
  <si>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</si>
  <si>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</si>
  <si>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</si>
  <si>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</si>
  <si>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</si>
  <si>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</si>
  <si>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</si>
  <si>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</si>
  <si>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</si>
  <si>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</si>
  <si>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</si>
  <si>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</si>
  <si>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</si>
  <si>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</si>
  <si>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</si>
  <si>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</si>
  <si>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</si>
  <si>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</si>
  <si>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</si>
  <si>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</si>
  <si>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</si>
  <si>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</si>
  <si>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</si>
  <si>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</si>
  <si>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</si>
  <si>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</si>
  <si>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</si>
  <si>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</si>
  <si>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</si>
  <si>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</si>
  <si>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</si>
  <si>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</si>
  <si>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</si>
  <si>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</si>
  <si>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</si>
  <si>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</si>
  <si>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</si>
  <si>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</si>
  <si>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</si>
  <si>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</si>
  <si>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</si>
  <si>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</si>
  <si>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</si>
  <si>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</si>
  <si>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</si>
  <si>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</si>
  <si>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</si>
  <si>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</si>
  <si>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</si>
  <si>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</si>
  <si>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</si>
  <si>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</si>
  <si>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</si>
  <si>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</si>
  <si>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</si>
  <si>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</si>
  <si>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</si>
  <si>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</si>
  <si>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</si>
  <si>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</si>
  <si>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</si>
  <si>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</si>
  <si>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</si>
  <si>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</si>
  <si>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</si>
  <si>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</si>
  <si>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</si>
  <si>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</si>
  <si>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</si>
  <si>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</si>
  <si>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</si>
  <si>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</si>
  <si>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</si>
  <si>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</si>
  <si>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</si>
  <si>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</si>
  <si>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</si>
  <si>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</si>
  <si>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</si>
  <si>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</si>
  <si>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</si>
  <si>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</si>
  <si>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</si>
  <si>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</si>
  <si>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</si>
  <si>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</si>
  <si>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</si>
  <si>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</si>
  <si>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</si>
  <si>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</si>
  <si>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</si>
  <si>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</si>
  <si>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</si>
  <si>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</si>
  <si>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</si>
  <si>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</si>
  <si>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</si>
  <si>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</si>
  <si>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</si>
  <si>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</si>
  <si>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</si>
  <si>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</si>
  <si>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</si>
  <si>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</si>
  <si>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</si>
  <si>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</si>
  <si>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</si>
  <si>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</si>
  <si>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</si>
  <si>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</si>
  <si>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</si>
  <si>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</si>
  <si>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</si>
  <si>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</si>
  <si>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</si>
  <si>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</si>
  <si>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</si>
  <si>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</si>
  <si>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</si>
  <si>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</si>
  <si>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</si>
  <si>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</si>
  <si>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</si>
  <si>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</si>
  <si>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</si>
  <si>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</si>
  <si>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</si>
  <si>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</si>
  <si>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</si>
  <si>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</si>
  <si>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</si>
  <si>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</si>
  <si>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</si>
  <si>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</si>
  <si>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</si>
  <si>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</si>
  <si>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</si>
  <si>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</si>
  <si>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</si>
  <si>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</si>
  <si>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</si>
  <si>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</si>
  <si>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</si>
  <si>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</si>
  <si>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</si>
  <si>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</si>
  <si>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</si>
  <si>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</si>
  <si>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</si>
  <si>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</si>
  <si>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</si>
  <si>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</si>
  <si>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</si>
  <si>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</si>
  <si>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</si>
  <si>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</si>
  <si>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</si>
  <si>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</si>
  <si>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</si>
  <si>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</si>
  <si>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</si>
  <si>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</si>
  <si>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</si>
  <si>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</si>
  <si>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</si>
  <si>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</si>
  <si>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</si>
  <si>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</si>
  <si>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</si>
  <si>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</si>
  <si>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</si>
  <si>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</si>
  <si>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</si>
  <si>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</si>
  <si>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</si>
  <si>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</si>
  <si>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</si>
  <si>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</si>
  <si>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</si>
  <si>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</si>
  <si>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</si>
  <si>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</si>
  <si>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</si>
  <si>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</si>
  <si>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</si>
  <si>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</si>
  <si>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</si>
  <si>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</si>
  <si>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</si>
  <si>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</si>
  <si>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</si>
  <si>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</si>
  <si>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</si>
  <si>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</si>
  <si>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</si>
  <si>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</si>
  <si>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</si>
  <si>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</si>
  <si>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</si>
  <si>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</si>
  <si>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</si>
  <si>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</si>
  <si>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</si>
  <si>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</si>
  <si>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</si>
  <si>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</si>
  <si>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</si>
  <si>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</si>
  <si>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</si>
  <si>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</si>
  <si>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</si>
  <si>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</si>
  <si>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</si>
  <si>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</si>
  <si>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</si>
  <si>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</si>
  <si>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</si>
  <si>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</si>
  <si>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</si>
  <si>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</si>
  <si>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</si>
  <si>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</si>
  <si>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</si>
  <si>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</si>
  <si>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</si>
  <si>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</si>
  <si>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</si>
  <si>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</si>
  <si>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</si>
  <si>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</si>
  <si>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</si>
  <si>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</si>
  <si>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</si>
  <si>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</si>
  <si>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</si>
  <si>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</si>
  <si>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</si>
  <si>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</si>
  <si>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</si>
  <si>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</si>
  <si>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</si>
  <si>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</si>
  <si>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</si>
  <si>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</si>
  <si>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</si>
  <si>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</si>
  <si>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</si>
  <si>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</si>
  <si>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</si>
  <si>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</si>
  <si>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</si>
  <si>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</si>
  <si>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</si>
  <si>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</si>
  <si>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</si>
  <si>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</si>
  <si>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</si>
  <si>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</si>
  <si>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</si>
  <si>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</si>
  <si>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</si>
  <si>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</si>
  <si>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</si>
  <si>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</si>
  <si>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</si>
  <si>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</si>
  <si>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</si>
  <si>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</si>
  <si>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</si>
  <si>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</si>
  <si>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</si>
  <si>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</si>
  <si>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</si>
  <si>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</si>
  <si>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</si>
  <si>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</si>
  <si>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</si>
  <si>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</si>
  <si>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</si>
  <si>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</si>
  <si>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</si>
  <si>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</si>
  <si>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</si>
  <si>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</si>
  <si>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</si>
  <si>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</si>
  <si>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</si>
  <si>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</si>
  <si>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</si>
  <si>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</si>
  <si>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</si>
  <si>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</si>
  <si>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</si>
  <si>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</si>
  <si>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</si>
  <si>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</si>
  <si>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</si>
  <si>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</si>
  <si>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</si>
  <si>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</si>
  <si>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</si>
  <si>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</si>
  <si>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</si>
  <si>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</si>
  <si>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</si>
  <si>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</si>
  <si>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</si>
  <si>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</si>
  <si>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</si>
  <si>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</si>
  <si>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</si>
  <si>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</si>
  <si>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</si>
  <si>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</si>
  <si>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</si>
  <si>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</si>
  <si>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</si>
  <si>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</si>
  <si>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</si>
  <si>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</si>
  <si>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</si>
  <si>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</si>
  <si>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</si>
  <si>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</si>
  <si>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</si>
  <si>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</si>
  <si>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</si>
  <si>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</si>
  <si>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</si>
  <si>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</si>
  <si>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</si>
  <si>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</si>
  <si>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</si>
  <si>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</si>
  <si>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</si>
  <si>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</si>
  <si>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</si>
  <si>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</si>
  <si>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</si>
  <si>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</si>
  <si>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</si>
  <si>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</si>
  <si>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</si>
  <si>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</si>
  <si>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</si>
  <si>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</si>
  <si>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</si>
  <si>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</si>
  <si>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</si>
  <si>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</si>
  <si>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</si>
  <si>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</si>
  <si>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</si>
  <si>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</si>
  <si>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</si>
  <si>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</si>
  <si>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</si>
  <si>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</si>
  <si>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</si>
  <si>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</si>
  <si>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</si>
  <si>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</si>
  <si>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</si>
  <si>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</si>
  <si>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</si>
  <si>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</si>
  <si>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</si>
  <si>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</si>
  <si>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</si>
  <si>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</si>
  <si>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</si>
  <si>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</si>
  <si>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</si>
  <si>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</si>
  <si>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</si>
  <si>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</si>
  <si>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</si>
  <si>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</si>
  <si>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</si>
  <si>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</si>
  <si>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</si>
  <si>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</si>
  <si>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</si>
  <si>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</si>
  <si>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</si>
  <si>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</si>
  <si>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</si>
  <si>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</si>
  <si>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</si>
  <si>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</si>
  <si>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</si>
  <si>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</si>
  <si>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</si>
  <si>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</si>
  <si>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</si>
  <si>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</si>
  <si>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</si>
  <si>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</si>
  <si>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</si>
  <si>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</si>
  <si>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</si>
  <si>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</si>
  <si>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</si>
  <si>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</si>
  <si>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</si>
  <si>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</si>
  <si>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</si>
  <si>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</si>
  <si>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</si>
  <si>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</si>
  <si>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</si>
  <si>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</si>
  <si>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</si>
  <si>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</si>
  <si>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</si>
  <si>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</si>
  <si>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</si>
  <si>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</si>
  <si>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</si>
  <si>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</si>
  <si>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</si>
  <si>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</si>
  <si>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</si>
  <si>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</si>
  <si>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</si>
  <si>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</si>
  <si>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</si>
  <si>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</si>
  <si>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</si>
  <si>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</si>
  <si>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</si>
  <si>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</si>
  <si>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</si>
  <si>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</si>
  <si>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</si>
  <si>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</si>
  <si>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</si>
  <si>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</si>
  <si>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</si>
  <si>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</si>
  <si>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</si>
  <si>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</si>
  <si>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</si>
  <si>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</si>
  <si>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</si>
  <si>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</si>
  <si>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</si>
  <si>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</si>
  <si>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</si>
  <si>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</si>
  <si>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</si>
  <si>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</si>
  <si>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</si>
  <si>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</si>
  <si>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</si>
  <si>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</si>
  <si>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</si>
  <si>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</si>
  <si>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</si>
  <si>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</si>
  <si>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</si>
  <si>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</si>
  <si>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</si>
  <si>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</si>
  <si>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</si>
  <si>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</si>
  <si>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</si>
  <si>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</si>
  <si>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</si>
  <si>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</si>
  <si>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</si>
  <si>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</si>
  <si>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</si>
  <si>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</si>
  <si>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</si>
  <si>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</si>
  <si>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</si>
  <si>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</si>
  <si>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</si>
  <si>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</si>
  <si>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</si>
  <si>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</si>
  <si>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</si>
  <si>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</si>
  <si>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</si>
  <si>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</si>
  <si>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</si>
  <si>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</si>
  <si>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</si>
  <si>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</si>
  <si>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</si>
  <si>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</si>
  <si>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</si>
  <si>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</si>
  <si>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</si>
  <si>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</si>
  <si>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</si>
  <si>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</si>
  <si>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</si>
  <si>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</si>
  <si>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</si>
  <si>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</si>
  <si>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</si>
  <si>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</si>
  <si>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</si>
  <si>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</si>
  <si>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</si>
  <si>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</si>
  <si>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</si>
  <si>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</si>
  <si>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</si>
  <si>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</si>
  <si>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</si>
  <si>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</si>
  <si>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</si>
  <si>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</si>
  <si>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</si>
  <si>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</si>
  <si>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</si>
  <si>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</si>
  <si>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</si>
  <si>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</si>
  <si>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</si>
  <si>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</si>
  <si>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</si>
  <si>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</si>
  <si>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</si>
  <si>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</si>
  <si>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</si>
  <si>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</si>
  <si>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</si>
  <si>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</si>
  <si>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</si>
  <si>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</si>
  <si>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</si>
  <si>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</si>
  <si>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</si>
  <si>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</si>
  <si>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</si>
  <si>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</si>
  <si>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</si>
  <si>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</si>
  <si>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</si>
  <si>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</si>
  <si>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</si>
  <si>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</si>
  <si>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</si>
  <si>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</si>
  <si>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</si>
  <si>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</si>
  <si>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</si>
  <si>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</si>
  <si>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</si>
  <si>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</si>
  <si>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</si>
  <si>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</si>
  <si>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</si>
  <si>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</si>
  <si>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</si>
  <si>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</si>
  <si>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</si>
  <si>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</si>
  <si>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</si>
  <si>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</si>
  <si>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</si>
  <si>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</si>
  <si>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</si>
  <si>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</si>
  <si>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</si>
  <si>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</si>
  <si>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</si>
  <si>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</si>
  <si>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</si>
  <si>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</si>
  <si>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</si>
  <si>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</si>
  <si>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</si>
  <si>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</si>
  <si>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</si>
  <si>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</si>
  <si>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</si>
  <si>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</si>
  <si>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</si>
  <si>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</si>
  <si>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</si>
  <si>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</si>
  <si>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</si>
  <si>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</si>
  <si>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</si>
  <si>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</si>
  <si>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</si>
  <si>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</si>
  <si>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</si>
  <si>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</si>
  <si>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</si>
  <si>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</si>
  <si>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</si>
  <si>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</si>
  <si>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</si>
  <si>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</si>
  <si>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</si>
  <si>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</si>
  <si>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</si>
  <si>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</si>
  <si>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</si>
  <si>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</si>
  <si>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</si>
  <si>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</si>
  <si>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</si>
  <si>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</si>
  <si>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</si>
  <si>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</si>
  <si>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</si>
  <si>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</si>
  <si>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</si>
  <si>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</si>
  <si>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</si>
  <si>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</si>
  <si>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</si>
  <si>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</si>
  <si>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</si>
  <si>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</si>
  <si>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</si>
  <si>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</si>
  <si>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</si>
  <si>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</si>
  <si>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</si>
  <si>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</si>
  <si>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</si>
  <si>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</si>
  <si>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</si>
  <si>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</si>
  <si>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</si>
  <si>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</si>
  <si>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</si>
  <si>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</si>
  <si>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</si>
  <si>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</si>
  <si>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</si>
  <si>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</si>
  <si>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</si>
  <si>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</si>
  <si>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</si>
  <si>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</si>
  <si>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</si>
  <si>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</si>
  <si>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</si>
  <si>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</si>
  <si>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</si>
  <si>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</si>
  <si>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</si>
  <si>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</si>
  <si>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</si>
  <si>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</si>
  <si>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</si>
  <si>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</si>
  <si>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</si>
  <si>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</si>
  <si>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</si>
  <si>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</si>
  <si>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</si>
  <si>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</si>
  <si>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</si>
  <si>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</si>
  <si>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</si>
  <si>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</si>
  <si>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</si>
  <si>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</si>
  <si>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</si>
  <si>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</si>
  <si>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</si>
  <si>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</si>
  <si>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</si>
  <si>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</si>
  <si>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</si>
  <si>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</si>
  <si>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</si>
  <si>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</si>
  <si>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</si>
  <si>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</si>
  <si>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</si>
  <si>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</si>
  <si>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</si>
  <si>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</si>
  <si>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</si>
  <si>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</si>
  <si>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</si>
  <si>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</si>
  <si>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</si>
  <si>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</si>
  <si>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</si>
  <si>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</si>
  <si>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</si>
  <si>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</si>
  <si>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</si>
  <si>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</si>
  <si>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</si>
  <si>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</si>
  <si>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</si>
  <si>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</si>
  <si>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</si>
  <si>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</si>
  <si>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</si>
  <si>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</si>
  <si>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</si>
  <si>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</si>
  <si>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</si>
  <si>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</si>
  <si>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</si>
  <si>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</si>
  <si>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</si>
  <si>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</si>
  <si>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</si>
  <si>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</si>
  <si>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</si>
  <si>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</si>
  <si>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</si>
  <si>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</si>
  <si>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</si>
  <si>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</si>
  <si>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</si>
  <si>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</si>
  <si>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</si>
  <si>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</si>
  <si>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</si>
  <si>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</si>
  <si>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</si>
  <si>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</si>
  <si>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</si>
  <si>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</si>
  <si>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</si>
  <si>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</si>
  <si>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</si>
  <si>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</si>
  <si>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</si>
  <si>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</si>
  <si>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</si>
  <si>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</si>
  <si>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</si>
  <si>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</si>
  <si>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</si>
  <si>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</si>
  <si>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</si>
  <si>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</si>
  <si>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</si>
  <si>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</si>
  <si>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</si>
  <si>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</si>
  <si>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</si>
  <si>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</si>
  <si>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</si>
  <si>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</si>
  <si>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</si>
  <si>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</si>
  <si>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</si>
  <si>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</si>
  <si>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</si>
  <si>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</si>
  <si>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</si>
  <si>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</si>
  <si>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</si>
  <si>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</si>
  <si>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</si>
  <si>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</si>
  <si>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</si>
  <si>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</si>
  <si>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</si>
  <si>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</si>
  <si>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</si>
  <si>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</si>
  <si>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</si>
  <si>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</si>
  <si>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</si>
  <si>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</si>
  <si>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</si>
  <si>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</si>
  <si>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</si>
  <si>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</si>
  <si>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</si>
  <si>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</si>
  <si>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</si>
  <si>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</si>
  <si>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</si>
  <si>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</si>
  <si>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</si>
  <si>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</si>
  <si>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</si>
  <si>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</si>
  <si>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</si>
  <si>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</si>
  <si>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</si>
  <si>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</si>
  <si>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</si>
  <si>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</si>
  <si>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</si>
  <si>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</si>
  <si>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</si>
  <si>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</si>
  <si>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</si>
  <si>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</si>
  <si>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</si>
  <si>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</si>
  <si>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</si>
  <si>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</si>
  <si>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</si>
  <si>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</si>
  <si>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</si>
  <si>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</si>
  <si>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</si>
  <si>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</si>
  <si>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</si>
  <si>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</si>
  <si>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</si>
  <si>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</si>
  <si>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</si>
  <si>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</si>
  <si>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</si>
  <si>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</si>
  <si>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</si>
  <si>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</si>
  <si>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</si>
  <si>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</si>
  <si>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</si>
  <si>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</si>
  <si>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</si>
  <si>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</si>
  <si>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</si>
  <si>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</si>
  <si>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</si>
  <si>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</si>
  <si>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</si>
  <si>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</si>
  <si>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</si>
  <si>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</si>
  <si>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</si>
  <si>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</si>
  <si>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</si>
  <si>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</si>
  <si>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</si>
  <si>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</si>
  <si>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</si>
  <si>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</si>
  <si>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</si>
  <si>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</si>
  <si>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</si>
  <si>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</si>
  <si>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</si>
  <si>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</si>
  <si>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</si>
  <si>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</si>
  <si>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</si>
  <si>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</si>
  <si>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</si>
  <si>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</si>
  <si>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</si>
  <si>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</si>
  <si>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</si>
  <si>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</si>
  <si>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</si>
  <si>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</si>
  <si>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</si>
  <si>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</si>
  <si>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</si>
  <si>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</si>
  <si>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</si>
  <si>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</si>
  <si>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</si>
  <si>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</si>
  <si>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</si>
  <si>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</si>
  <si>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</si>
  <si>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</si>
  <si>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</si>
  <si>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</si>
  <si>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</si>
  <si>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</si>
  <si>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</si>
  <si>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</si>
  <si>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</si>
  <si>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</si>
  <si>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</si>
  <si>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</si>
  <si>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</si>
  <si>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</si>
  <si>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</si>
  <si>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</si>
  <si>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</si>
  <si>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</si>
  <si>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</si>
  <si>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</si>
  <si>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</si>
  <si>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</si>
  <si>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</si>
  <si>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</si>
  <si>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</si>
  <si>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</si>
  <si>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</si>
  <si>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</si>
  <si>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</si>
  <si>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</si>
  <si>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</si>
  <si>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</si>
  <si>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</si>
  <si>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</si>
  <si>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</si>
  <si>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</si>
  <si>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</si>
  <si>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</si>
  <si>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</si>
  <si>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</si>
  <si>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</si>
  <si>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</si>
  <si>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</si>
  <si>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</si>
  <si>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</si>
  <si>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</si>
  <si>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</si>
  <si>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</si>
  <si>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</si>
  <si>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</si>
  <si>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</si>
  <si>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</si>
  <si>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</si>
  <si>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</si>
  <si>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</si>
  <si>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</si>
  <si>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</si>
  <si>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</si>
  <si>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</si>
  <si>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</si>
  <si>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</si>
  <si>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</si>
  <si>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</si>
  <si>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</si>
  <si>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</si>
  <si>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</si>
  <si>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</si>
  <si>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</si>
  <si>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</si>
  <si>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</si>
  <si>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</si>
  <si>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</si>
  <si>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</si>
  <si>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</si>
  <si>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</si>
  <si>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</si>
  <si>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</si>
  <si>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</si>
  <si>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</si>
  <si>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</si>
  <si>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</si>
  <si>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</si>
  <si>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</si>
  <si>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</si>
  <si>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</si>
  <si>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</si>
  <si>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</si>
  <si>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</si>
  <si>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</si>
  <si>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</si>
  <si>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</si>
  <si>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</si>
  <si>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</si>
  <si>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</si>
  <si>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</si>
  <si>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</si>
  <si>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</si>
  <si>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</si>
  <si>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</si>
  <si>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</si>
  <si>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</si>
  <si>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</si>
  <si>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</si>
  <si>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</si>
  <si>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</si>
  <si>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</si>
  <si>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</si>
  <si>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</si>
  <si>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</si>
  <si>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</si>
  <si>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</si>
  <si>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</si>
  <si>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</si>
  <si>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</si>
  <si>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</si>
  <si>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</si>
  <si>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</si>
  <si>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</si>
  <si>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</si>
  <si>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</si>
  <si>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</si>
  <si>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</si>
  <si>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</si>
  <si>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</si>
  <si>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</si>
  <si>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</si>
  <si>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</si>
  <si>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</si>
  <si>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</si>
  <si>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</si>
  <si>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</si>
  <si>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</si>
  <si>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</si>
  <si>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</si>
  <si>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</si>
  <si>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</si>
  <si>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</si>
  <si>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</si>
  <si>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</si>
  <si>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</si>
  <si>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</si>
  <si>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</si>
  <si>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</si>
  <si>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</si>
  <si>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</si>
  <si>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</si>
  <si>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</si>
  <si>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</si>
  <si>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</si>
  <si>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</si>
  <si>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</si>
  <si>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</si>
  <si>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</si>
  <si>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</si>
  <si>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</si>
  <si>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</si>
  <si>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</si>
  <si>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</si>
  <si>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</si>
  <si>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</si>
  <si>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</si>
  <si>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</si>
  <si>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</si>
  <si>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</si>
  <si>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</si>
  <si>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</si>
  <si>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</si>
  <si>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</si>
  <si>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</si>
  <si>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</si>
  <si>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</si>
  <si>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</si>
  <si>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</si>
  <si>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</si>
  <si>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</si>
  <si>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</si>
  <si>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</si>
  <si>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</si>
  <si>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</si>
  <si>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</si>
  <si>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</si>
  <si>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</si>
  <si>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</si>
  <si>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</si>
  <si>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</si>
  <si>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</si>
  <si>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</si>
  <si>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</si>
  <si>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</si>
  <si>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</si>
  <si>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</si>
  <si>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</si>
  <si>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</si>
  <si>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</si>
  <si>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</si>
  <si>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</si>
  <si>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</si>
  <si>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</si>
  <si>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</si>
  <si>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</si>
  <si>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</si>
  <si>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</si>
  <si>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</si>
  <si>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</si>
  <si>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</si>
  <si>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</si>
  <si>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</si>
  <si>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</si>
  <si>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</si>
  <si>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</si>
  <si>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</si>
  <si>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</si>
  <si>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</si>
  <si>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</si>
  <si>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</si>
  <si>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</si>
  <si>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</si>
  <si>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</si>
  <si>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</si>
  <si>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</si>
  <si>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</si>
  <si>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</si>
  <si>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</si>
  <si>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</si>
  <si>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</si>
  <si>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</si>
  <si>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</si>
  <si>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</si>
  <si>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</si>
  <si>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</si>
  <si>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</si>
  <si>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</si>
  <si>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</si>
  <si>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</si>
  <si>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</si>
  <si>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</si>
  <si>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</si>
  <si>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</si>
  <si>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</si>
  <si>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</si>
  <si>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</si>
  <si>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</si>
  <si>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</si>
  <si>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</si>
  <si>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</si>
  <si>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</si>
  <si>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</si>
  <si>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</si>
  <si>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</si>
  <si>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</si>
  <si>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</si>
  <si>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</si>
  <si>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</si>
  <si>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</si>
  <si>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</si>
  <si>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</si>
  <si>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</si>
  <si>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</si>
  <si>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</si>
  <si>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</si>
  <si>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</si>
  <si>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</si>
  <si>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</si>
  <si>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</si>
  <si>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</si>
  <si>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</si>
  <si>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</si>
  <si>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</si>
  <si>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</si>
  <si>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</si>
  <si>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</si>
  <si>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</si>
  <si>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</si>
  <si>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</si>
  <si>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</si>
  <si>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</si>
  <si>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</si>
  <si>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</si>
  <si>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</si>
  <si>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</si>
  <si>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</si>
  <si>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</si>
  <si>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</si>
  <si>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</si>
  <si>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</si>
  <si>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</si>
  <si>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</si>
  <si>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</si>
  <si>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</si>
  <si>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</si>
  <si>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</si>
  <si>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</si>
  <si>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</si>
  <si>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</si>
  <si>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</si>
  <si>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</si>
  <si>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</si>
  <si>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</si>
  <si>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</si>
  <si>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</si>
  <si>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</si>
  <si>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</si>
  <si>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</si>
  <si>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</si>
  <si>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</si>
  <si>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</si>
  <si>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</si>
  <si>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</si>
  <si>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</si>
  <si>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</si>
  <si>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</si>
  <si>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</si>
  <si>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</si>
  <si>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</si>
  <si>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</si>
  <si>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</si>
  <si>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</si>
  <si>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</si>
  <si>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</si>
  <si>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</si>
  <si>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</si>
  <si>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</si>
  <si>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</si>
  <si>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</si>
  <si>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</si>
  <si>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</si>
  <si>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</si>
  <si>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</si>
  <si>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</si>
  <si>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</si>
  <si>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</si>
  <si>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</si>
  <si>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</si>
  <si>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</si>
  <si>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</si>
  <si>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</si>
  <si>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</si>
  <si>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</si>
  <si>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</si>
  <si>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</si>
  <si>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</si>
  <si>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</si>
  <si>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</si>
  <si>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</si>
  <si>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</si>
  <si>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</si>
  <si>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</si>
  <si>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</si>
  <si>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</si>
  <si>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</si>
  <si>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</si>
  <si>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</si>
  <si>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</si>
  <si>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</si>
  <si>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</si>
  <si>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</si>
  <si>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</si>
  <si>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</si>
  <si>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</si>
  <si>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</si>
  <si>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</si>
  <si>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</si>
  <si>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</si>
  <si>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</si>
  <si>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</si>
  <si>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</si>
  <si>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</si>
  <si>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</si>
  <si>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</si>
  <si>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</si>
  <si>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</si>
  <si>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</si>
  <si>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</si>
  <si>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</si>
  <si>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</si>
  <si>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</si>
  <si>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</si>
  <si>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</si>
  <si>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</si>
  <si>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</si>
  <si>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</si>
  <si>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</si>
  <si>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</si>
  <si>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</si>
  <si>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</si>
  <si>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</si>
  <si>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</si>
  <si>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</si>
  <si>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</si>
  <si>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</si>
  <si>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</si>
  <si>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</si>
  <si>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</si>
  <si>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</si>
  <si>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</si>
  <si>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</si>
  <si>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</si>
  <si>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</si>
  <si>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</si>
  <si>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</si>
  <si>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</si>
  <si>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</si>
  <si>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</si>
  <si>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</si>
  <si>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</si>
  <si>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</si>
  <si>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</si>
  <si>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</si>
  <si>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</si>
  <si>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</si>
  <si>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</si>
  <si>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</si>
  <si>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</si>
  <si>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</si>
  <si>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</si>
  <si>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</si>
  <si>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</si>
  <si>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</si>
  <si>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</si>
  <si>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</si>
  <si>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</si>
  <si>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</si>
  <si>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</si>
  <si>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</si>
  <si>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</si>
  <si>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</si>
  <si>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</si>
  <si>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</si>
  <si>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</si>
  <si>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</si>
  <si>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</si>
  <si>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</si>
  <si>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</si>
  <si>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</si>
  <si>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</si>
  <si>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</si>
  <si>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</si>
  <si>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</si>
  <si>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</si>
  <si>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</si>
  <si>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</si>
  <si>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</si>
  <si>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</si>
  <si>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</si>
  <si>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</si>
  <si>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</si>
  <si>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</si>
  <si>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</si>
  <si>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</si>
  <si>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</si>
  <si>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</si>
  <si>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</si>
  <si>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</si>
  <si>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</si>
  <si>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</si>
  <si>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</si>
  <si>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</si>
  <si>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</si>
  <si>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</si>
  <si>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</si>
  <si>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</si>
  <si>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</si>
  <si>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</si>
  <si>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</si>
  <si>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</si>
  <si>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</si>
  <si>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</si>
  <si>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</si>
  <si>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</si>
  <si>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</si>
  <si>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</si>
  <si>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</si>
  <si>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</si>
  <si>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</si>
  <si>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</si>
  <si>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</si>
  <si>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</si>
  <si>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</si>
  <si>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</si>
  <si>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</si>
  <si>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</si>
  <si>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</si>
  <si>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</si>
  <si>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</si>
  <si>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</si>
  <si>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</si>
  <si>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</si>
  <si>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</si>
  <si>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</si>
  <si>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</si>
  <si>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</si>
  <si>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</si>
  <si>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</si>
  <si>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</si>
  <si>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</si>
  <si>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</si>
  <si>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</si>
  <si>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</si>
  <si>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</si>
  <si>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</si>
  <si>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</si>
  <si>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</si>
  <si>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</si>
  <si>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</si>
  <si>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</si>
  <si>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</si>
  <si>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</si>
  <si>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</si>
  <si>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</si>
  <si>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</si>
  <si>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</si>
  <si>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</si>
  <si>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</si>
  <si>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</si>
  <si>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</si>
  <si>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</si>
  <si>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</si>
  <si>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</si>
  <si>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</si>
  <si>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</si>
  <si>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</si>
  <si>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</si>
  <si>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</si>
  <si>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</si>
  <si>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</si>
  <si>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</si>
  <si>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</si>
  <si>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</si>
  <si>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</si>
  <si>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</si>
  <si>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</si>
  <si>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</si>
  <si>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</si>
  <si>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</si>
  <si>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</si>
  <si>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</si>
  <si>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</si>
  <si>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</si>
  <si>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</si>
  <si>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</si>
  <si>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</si>
  <si>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</si>
  <si>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</si>
  <si>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</si>
  <si>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</si>
  <si>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</si>
  <si>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</si>
  <si>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</si>
  <si>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</si>
  <si>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</si>
  <si>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</si>
  <si>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</si>
  <si>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</si>
  <si>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</si>
  <si>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</si>
  <si>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</si>
  <si>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</si>
  <si>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</si>
  <si>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</si>
  <si>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</si>
  <si>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</si>
  <si>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</si>
  <si>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</si>
  <si>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</si>
  <si>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</si>
  <si>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</si>
  <si>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</si>
  <si>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</si>
  <si>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</si>
  <si>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</si>
  <si>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</si>
  <si>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</si>
  <si>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</si>
  <si>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</si>
  <si>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</si>
  <si>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</si>
  <si>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</si>
  <si>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</si>
  <si>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</si>
  <si>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</si>
  <si>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</si>
  <si>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</si>
  <si>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</si>
  <si>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</si>
  <si>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</si>
  <si>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</si>
  <si>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</si>
  <si>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</si>
  <si>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</si>
  <si>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</si>
  <si>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</si>
  <si>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</si>
  <si>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</si>
  <si>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</si>
  <si>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</si>
  <si>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</si>
  <si>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</si>
  <si>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</si>
  <si>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</si>
  <si>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</si>
  <si>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</si>
  <si>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</si>
  <si>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</si>
  <si>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</si>
  <si>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</si>
  <si>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</si>
  <si>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</si>
  <si>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</si>
  <si>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</si>
  <si>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</si>
  <si>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</si>
  <si>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</si>
  <si>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</si>
  <si>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</si>
  <si>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</si>
  <si>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</si>
  <si>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</si>
  <si>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</si>
  <si>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</si>
  <si>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</si>
  <si>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</si>
  <si>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</si>
  <si>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</si>
  <si>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</si>
  <si>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</si>
  <si>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</si>
  <si>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</si>
  <si>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</si>
  <si>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</si>
  <si>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</si>
  <si>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</si>
  <si>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</si>
  <si>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</si>
  <si>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</si>
  <si>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</si>
  <si>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</si>
  <si>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</si>
  <si>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</si>
  <si>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</si>
  <si>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</si>
  <si>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</si>
  <si>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</si>
  <si>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</si>
  <si>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</si>
  <si>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</si>
  <si>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</si>
  <si>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</si>
  <si>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</si>
  <si>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</si>
  <si>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</si>
  <si>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</si>
  <si>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</si>
  <si>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</si>
  <si>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</si>
  <si>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</si>
  <si>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</si>
  <si>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</si>
  <si>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</si>
  <si>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</si>
  <si>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</si>
  <si>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</si>
  <si>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</si>
  <si>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</si>
  <si>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</si>
  <si>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</si>
  <si>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</si>
  <si>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</si>
  <si>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</si>
  <si>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</si>
  <si>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</si>
  <si>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</si>
  <si>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</si>
  <si>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</si>
  <si>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</si>
  <si>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</si>
  <si>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</si>
  <si>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</si>
  <si>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</si>
  <si>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</si>
  <si>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</si>
  <si>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</si>
  <si>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</si>
  <si>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</si>
  <si>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</si>
  <si>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</si>
  <si>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</si>
  <si>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</si>
  <si>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</si>
  <si>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</si>
  <si>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</si>
  <si>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</si>
  <si>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</si>
  <si>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</si>
  <si>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</si>
  <si>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</si>
  <si>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</si>
  <si>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</si>
  <si>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</si>
  <si>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</si>
  <si>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</si>
  <si>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</si>
  <si>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</si>
  <si>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</si>
  <si>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</si>
  <si>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</si>
  <si>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</si>
  <si>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</si>
  <si>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</si>
  <si>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</si>
  <si>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</si>
  <si>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</si>
  <si>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</si>
  <si>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</si>
  <si>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</si>
  <si>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</si>
  <si>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</si>
  <si>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</si>
  <si>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</si>
  <si>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</si>
  <si>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</si>
  <si>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</si>
  <si>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</si>
  <si>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</si>
  <si>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</si>
  <si>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</si>
  <si>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</si>
  <si>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</si>
  <si>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</si>
  <si>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</si>
  <si>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</si>
  <si>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</si>
  <si>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</si>
  <si>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</si>
  <si>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</si>
  <si>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</si>
  <si>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</si>
  <si>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</si>
  <si>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</si>
  <si>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</si>
  <si>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</si>
  <si>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</si>
  <si>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</si>
  <si>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</si>
  <si>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</si>
  <si>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</si>
  <si>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</si>
  <si>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</si>
  <si>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</si>
  <si>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</si>
  <si>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</si>
  <si>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</si>
  <si>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</si>
  <si>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</si>
  <si>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</si>
  <si>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</si>
  <si>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</si>
  <si>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</si>
  <si>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</si>
  <si>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</si>
  <si>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</si>
  <si>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</si>
  <si>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</si>
  <si>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</si>
  <si>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</si>
  <si>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</si>
  <si>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</si>
  <si>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</si>
  <si>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</si>
  <si>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</si>
  <si>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</si>
  <si>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</si>
  <si>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</si>
  <si>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</si>
  <si>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</si>
  <si>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</si>
  <si>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</si>
  <si>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</si>
  <si>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</si>
  <si>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</si>
  <si>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</si>
  <si>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</si>
  <si>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</si>
  <si>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</si>
  <si>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</si>
  <si>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</si>
  <si>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</si>
  <si>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</si>
  <si>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</si>
  <si>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</si>
  <si>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</si>
  <si>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</si>
  <si>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</si>
  <si>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</si>
  <si>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</si>
  <si>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</si>
  <si>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</si>
  <si>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</si>
  <si>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</si>
  <si>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</si>
  <si>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</si>
  <si>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</si>
  <si>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</si>
  <si>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</si>
  <si>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</si>
  <si>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</si>
  <si>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</si>
  <si>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</si>
  <si>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</si>
  <si>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</si>
  <si>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</si>
  <si>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</si>
  <si>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</si>
  <si>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</si>
  <si>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</si>
  <si>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</si>
  <si>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</si>
  <si>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</si>
  <si>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</si>
  <si>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</si>
  <si>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</si>
  <si>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</si>
  <si>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</si>
  <si>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</si>
  <si>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</si>
  <si>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</si>
  <si>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</si>
  <si>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</si>
  <si>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</si>
  <si>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</si>
  <si>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</si>
  <si>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</si>
  <si>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</si>
  <si>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</si>
  <si>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</si>
  <si>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</si>
  <si>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</si>
  <si>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</si>
  <si>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</si>
  <si>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</si>
  <si>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</si>
  <si>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</si>
  <si>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</si>
  <si>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</si>
  <si>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</si>
  <si>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</si>
  <si>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</si>
  <si>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</si>
  <si>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</si>
  <si>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</si>
  <si>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</si>
  <si>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</si>
  <si>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</si>
  <si>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</si>
  <si>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</si>
  <si>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</si>
  <si>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</si>
  <si>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</si>
  <si>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</si>
  <si>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</si>
  <si>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</si>
  <si>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</si>
  <si>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</si>
  <si>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</si>
  <si>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</si>
  <si>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</si>
  <si>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</si>
  <si>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</si>
  <si>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</si>
  <si>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</si>
  <si>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</si>
  <si>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</si>
  <si>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</si>
  <si>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</si>
  <si>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</si>
  <si>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</si>
  <si>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</si>
  <si>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</si>
  <si>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</si>
  <si>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</si>
  <si>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</si>
  <si>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</si>
  <si>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</si>
  <si>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</si>
  <si>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</si>
  <si>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</si>
  <si>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</si>
  <si>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</si>
  <si>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</si>
  <si>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</si>
  <si>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</si>
  <si>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</si>
  <si>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</si>
  <si>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</si>
  <si>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</si>
  <si>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</si>
  <si>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</si>
  <si>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</si>
  <si>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</si>
  <si>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</si>
  <si>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</si>
  <si>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</si>
  <si>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</si>
  <si>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</si>
  <si>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</si>
  <si>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</si>
  <si>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</si>
  <si>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</si>
  <si>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</si>
  <si>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</si>
  <si>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</si>
  <si>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</si>
  <si>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</si>
  <si>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</si>
  <si>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</si>
  <si>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</si>
  <si>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</si>
  <si>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</si>
  <si>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</si>
  <si>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</si>
  <si>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</si>
  <si>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</si>
  <si>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</si>
  <si>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</si>
  <si>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</si>
  <si>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</si>
  <si>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</si>
  <si>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</si>
  <si>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</si>
  <si>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</si>
  <si>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</si>
  <si>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</si>
  <si>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</si>
  <si>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</si>
  <si>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</si>
  <si>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</si>
  <si>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</si>
  <si>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</si>
  <si>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</si>
  <si>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</si>
  <si>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</si>
  <si>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</si>
  <si>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</si>
  <si>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</si>
  <si>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</si>
  <si>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</si>
  <si>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</si>
  <si>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</si>
  <si>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</si>
  <si>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</si>
  <si>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</si>
  <si>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</si>
  <si>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</si>
  <si>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</si>
  <si>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</si>
  <si>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</si>
  <si>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</si>
  <si>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</si>
  <si>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</si>
  <si>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</si>
  <si>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</si>
  <si>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</si>
  <si>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</si>
  <si>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</si>
  <si>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</si>
  <si>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</si>
  <si>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</si>
  <si>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</si>
  <si>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</si>
  <si>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</si>
  <si>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</si>
  <si>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</si>
  <si>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</si>
  <si>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</si>
  <si>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</si>
  <si>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</si>
  <si>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</si>
  <si>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</si>
  <si>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</si>
  <si>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</si>
  <si>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</si>
  <si>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</si>
  <si>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</si>
  <si>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</si>
  <si>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</si>
  <si>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</si>
  <si>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</si>
  <si>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</si>
  <si>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</si>
  <si>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</si>
  <si>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</si>
  <si>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</si>
  <si>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</si>
  <si>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</si>
  <si>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</si>
  <si>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</si>
  <si>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</si>
  <si>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</si>
  <si>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</si>
  <si>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</si>
  <si>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</si>
  <si>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</si>
  <si>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</si>
  <si>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</si>
  <si>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</si>
  <si>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</si>
  <si>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</si>
  <si>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</si>
  <si>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</si>
  <si>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</si>
  <si>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</si>
  <si>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</si>
  <si>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</si>
  <si>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</si>
  <si>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</si>
  <si>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</si>
  <si>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</si>
  <si>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</si>
  <si>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</si>
  <si>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</si>
  <si>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</si>
  <si>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</si>
  <si>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</si>
  <si>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</si>
  <si>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</si>
  <si>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</si>
  <si>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</si>
  <si>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</si>
  <si>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</si>
  <si>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</si>
  <si>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</si>
  <si>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</si>
  <si>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</si>
  <si>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</si>
  <si>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</si>
  <si>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</si>
  <si>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</si>
  <si>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</si>
  <si>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</si>
  <si>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</si>
  <si>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</si>
  <si>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</si>
  <si>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</si>
  <si>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</si>
  <si>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</si>
  <si>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</si>
  <si>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</si>
  <si>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</si>
  <si>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</si>
  <si>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</si>
  <si>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</si>
  <si>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</si>
  <si>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</si>
  <si>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</si>
  <si>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</si>
  <si>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</si>
  <si>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</si>
  <si>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</si>
  <si>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</si>
  <si>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</si>
  <si>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</si>
  <si>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</si>
  <si>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</si>
  <si>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</si>
  <si>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</si>
  <si>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</si>
  <si>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</si>
  <si>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</si>
  <si>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</si>
  <si>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</si>
  <si>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</si>
  <si>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</si>
  <si>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</si>
  <si>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</si>
  <si>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</si>
  <si>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</si>
  <si>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</si>
  <si>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</si>
  <si>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</si>
  <si>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</si>
  <si>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</si>
  <si>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</si>
  <si>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</si>
  <si>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</si>
  <si>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</si>
  <si>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</si>
  <si>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</si>
  <si>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</si>
  <si>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</si>
  <si>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</si>
  <si>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</si>
  <si>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</si>
  <si>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</si>
  <si>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</si>
  <si>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</si>
  <si>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</si>
  <si>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</si>
  <si>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</si>
  <si>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</si>
  <si>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</si>
  <si>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</si>
  <si>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</si>
  <si>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</si>
  <si>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</si>
  <si>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</si>
  <si>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</si>
  <si>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</si>
  <si>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</si>
  <si>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</si>
  <si>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</si>
  <si>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</si>
  <si>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</si>
  <si>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</si>
  <si>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</si>
  <si>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</si>
  <si>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</si>
  <si>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</si>
  <si>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</si>
  <si>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</si>
  <si>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</si>
  <si>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</si>
  <si>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</si>
  <si>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</si>
  <si>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</si>
  <si>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</si>
  <si>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</si>
  <si>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</si>
  <si>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</si>
  <si>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</si>
  <si>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</si>
  <si>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</si>
  <si>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</si>
  <si>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</si>
  <si>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</si>
  <si>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</si>
  <si>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</si>
  <si>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</si>
  <si>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</si>
  <si>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</si>
  <si>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</si>
  <si>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</si>
  <si>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</si>
  <si>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</si>
  <si>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</si>
  <si>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</si>
  <si>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</si>
  <si>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</si>
  <si>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</si>
  <si>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</si>
  <si>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</si>
  <si>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</si>
  <si>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</si>
  <si>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</si>
  <si>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</si>
  <si>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</si>
  <si>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</si>
  <si>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</si>
  <si>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</si>
  <si>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</si>
  <si>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</si>
  <si>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</si>
  <si>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</si>
  <si>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</si>
  <si>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</si>
  <si>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</si>
  <si>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</si>
  <si>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</si>
  <si>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</si>
  <si>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</si>
  <si>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</si>
  <si>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</si>
  <si>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</si>
  <si>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</si>
  <si>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</si>
  <si>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</si>
  <si>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</si>
  <si>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</si>
  <si>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</si>
  <si>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</si>
  <si>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</si>
  <si>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</si>
  <si>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</si>
  <si>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</si>
  <si>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</si>
  <si>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</si>
  <si>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</si>
  <si>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</si>
  <si>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</si>
  <si>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</si>
  <si>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</si>
  <si>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</si>
  <si>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</si>
  <si>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</si>
  <si>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</si>
  <si>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</si>
  <si>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</si>
  <si>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</si>
  <si>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</si>
  <si>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</si>
  <si>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</si>
  <si>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</si>
  <si>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</si>
  <si>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</si>
  <si>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</si>
  <si>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</si>
  <si>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</si>
  <si>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</si>
  <si>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</si>
  <si>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</si>
  <si>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</si>
  <si>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</si>
  <si>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</si>
  <si>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</si>
  <si>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</si>
  <si>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</si>
  <si>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</si>
  <si>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</si>
  <si>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</si>
  <si>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</si>
  <si>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</si>
  <si>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</si>
  <si>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</si>
  <si>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</si>
  <si>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</si>
  <si>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</si>
  <si>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</si>
  <si>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</si>
  <si>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</si>
  <si>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</si>
  <si>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</si>
  <si>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</si>
  <si>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</si>
  <si>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</si>
  <si>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</si>
  <si>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</si>
  <si>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</si>
  <si>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</si>
  <si>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</si>
  <si>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</si>
  <si>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</si>
  <si>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</si>
  <si>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</si>
  <si>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</si>
  <si>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</si>
  <si>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</si>
  <si>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</si>
  <si>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</si>
  <si>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</si>
  <si>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</si>
  <si>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</si>
  <si>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</si>
  <si>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</si>
  <si>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</si>
  <si>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</si>
  <si>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</si>
  <si>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</si>
  <si>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</si>
  <si>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</si>
  <si>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</si>
  <si>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</si>
  <si>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</si>
  <si>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</si>
  <si>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</si>
  <si>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</si>
  <si>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</si>
  <si>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</si>
  <si>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</si>
  <si>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</si>
  <si>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</si>
  <si>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</si>
  <si>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</si>
  <si>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</si>
  <si>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</si>
  <si>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</si>
  <si>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</si>
  <si>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</si>
  <si>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</si>
  <si>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</si>
  <si>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</si>
  <si>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</si>
  <si>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</si>
  <si>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</si>
  <si>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</si>
  <si>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</si>
  <si>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</si>
  <si>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</si>
  <si>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</si>
  <si>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</si>
  <si>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</si>
  <si>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</si>
  <si>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</si>
  <si>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</si>
  <si>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</si>
  <si>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</si>
  <si>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</si>
  <si>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</si>
  <si>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</si>
  <si>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</si>
  <si>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</si>
  <si>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</si>
  <si>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</si>
  <si>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</si>
  <si>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</si>
  <si>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</si>
  <si>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</si>
  <si>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</si>
  <si>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</si>
  <si>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</si>
  <si>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</si>
  <si>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</si>
  <si>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</si>
  <si>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</si>
  <si>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</si>
  <si>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</si>
  <si>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</si>
  <si>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</si>
  <si>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</si>
  <si>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</si>
  <si>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</si>
  <si>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</si>
  <si>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</si>
  <si>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</si>
  <si>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</si>
  <si>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</si>
  <si>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</si>
  <si>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</si>
  <si>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</si>
  <si>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</si>
  <si>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</si>
  <si>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</si>
  <si>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</si>
  <si>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</si>
  <si>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</si>
  <si>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</si>
  <si>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</si>
  <si>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</si>
  <si>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</si>
  <si>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</si>
  <si>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</si>
  <si>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</si>
  <si>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</si>
  <si>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</si>
  <si>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</si>
  <si>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</si>
  <si>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</si>
  <si>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</si>
  <si>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</si>
  <si>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</si>
  <si>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</si>
  <si>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</si>
  <si>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</si>
  <si>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</si>
  <si>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</si>
  <si>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</si>
  <si>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</si>
  <si>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</si>
  <si>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</si>
  <si>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</si>
  <si>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</si>
  <si>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</si>
  <si>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</si>
  <si>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</si>
  <si>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</si>
  <si>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</si>
  <si>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</si>
  <si>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</si>
  <si>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</si>
  <si>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</si>
  <si>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</si>
  <si>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</si>
  <si>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</si>
  <si>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</si>
  <si>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</si>
  <si>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</si>
  <si>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</si>
  <si>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</si>
  <si>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</si>
  <si>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</si>
  <si>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</si>
  <si>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</si>
  <si>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</si>
  <si>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</si>
  <si>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</si>
  <si>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</si>
  <si>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</si>
  <si>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</si>
  <si>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</si>
  <si>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</si>
  <si>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</si>
  <si>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</si>
  <si>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</si>
  <si>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</si>
  <si>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</si>
  <si>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</si>
  <si>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</si>
  <si>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</si>
  <si>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</si>
  <si>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</si>
  <si>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</si>
  <si>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</si>
  <si>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</si>
  <si>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</si>
  <si>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</si>
  <si>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</si>
  <si>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</si>
  <si>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</si>
  <si>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</si>
  <si>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</si>
  <si>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</si>
  <si>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</si>
  <si>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</si>
  <si>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</si>
  <si>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</si>
  <si>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</si>
  <si>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</si>
  <si>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</si>
  <si>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</si>
  <si>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</si>
  <si>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</si>
  <si>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</si>
  <si>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</si>
  <si>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</si>
  <si>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</si>
  <si>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</si>
  <si>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</si>
  <si>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</si>
  <si>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</si>
  <si>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</si>
  <si>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</si>
  <si>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</si>
  <si>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</si>
  <si>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</si>
  <si>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</si>
  <si>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</si>
  <si>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</si>
  <si>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</si>
  <si>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</si>
  <si>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</si>
  <si>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</si>
  <si>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</si>
  <si>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</si>
  <si>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</si>
  <si>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</si>
  <si>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</si>
  <si>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</si>
  <si>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</si>
  <si>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</si>
  <si>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</si>
  <si>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</si>
  <si>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</si>
  <si>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</si>
  <si>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</si>
  <si>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</si>
  <si>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</si>
  <si>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</si>
  <si>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</si>
  <si>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</si>
  <si>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</si>
  <si>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</si>
  <si>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</si>
  <si>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</si>
  <si>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</si>
  <si>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</si>
  <si>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</si>
  <si>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</si>
  <si>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</si>
  <si>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</si>
  <si>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</si>
  <si>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</si>
  <si>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</si>
  <si>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</si>
  <si>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</si>
  <si>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</si>
  <si>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</si>
  <si>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</si>
  <si>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</si>
  <si>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</si>
  <si>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</si>
  <si>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</si>
  <si>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</si>
  <si>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</si>
  <si>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</si>
  <si>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</si>
  <si>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</si>
  <si>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</si>
  <si>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</si>
  <si>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</si>
  <si>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</si>
  <si>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</si>
  <si>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</si>
  <si>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</si>
  <si>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</si>
  <si>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</si>
  <si>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</si>
  <si>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</si>
  <si>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</si>
  <si>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</si>
  <si>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</si>
  <si>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</si>
  <si>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</si>
  <si>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</si>
  <si>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</si>
  <si>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</si>
  <si>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</si>
  <si>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</si>
  <si>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</si>
  <si>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</si>
  <si>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</si>
  <si>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</si>
  <si>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</si>
  <si>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</si>
  <si>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</si>
  <si>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</si>
  <si>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</si>
  <si>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</si>
  <si>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</si>
  <si>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</si>
  <si>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</si>
  <si>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</si>
  <si>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</si>
  <si>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</si>
  <si>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</si>
  <si>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</si>
  <si>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</si>
  <si>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</si>
  <si>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</si>
  <si>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</si>
  <si>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</si>
  <si>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</si>
  <si>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</si>
  <si>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</si>
  <si>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</si>
  <si>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</si>
  <si>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</si>
  <si>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</si>
  <si>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</si>
  <si>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</si>
  <si>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</si>
  <si>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</si>
  <si>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</si>
  <si>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</si>
  <si>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</si>
  <si>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</si>
  <si>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</si>
  <si>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</si>
  <si>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</si>
  <si>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</si>
  <si>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</si>
  <si>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</si>
  <si>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</si>
  <si>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</si>
  <si>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</si>
  <si>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</si>
  <si>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</si>
  <si>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</si>
  <si>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</si>
  <si>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</si>
  <si>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</si>
  <si>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</si>
  <si>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</si>
  <si>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</si>
  <si>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</si>
  <si>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</si>
  <si>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</si>
  <si>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</si>
  <si>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</si>
  <si>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</si>
  <si>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</si>
  <si>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</si>
  <si>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</si>
  <si>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</si>
  <si>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</si>
  <si>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</si>
  <si>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</si>
  <si>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</si>
  <si>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</si>
  <si>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</si>
  <si>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</si>
  <si>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</si>
  <si>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</si>
  <si>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</si>
  <si>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</si>
  <si>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</si>
  <si>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</si>
  <si>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</si>
  <si>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</si>
  <si>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</si>
  <si>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</si>
  <si>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</si>
  <si>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</si>
  <si>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</si>
  <si>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</si>
  <si>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</si>
  <si>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</si>
  <si>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</si>
  <si>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</si>
  <si>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</si>
  <si>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</si>
  <si>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</si>
  <si>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</si>
  <si>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</si>
  <si>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</si>
  <si>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</si>
  <si>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</si>
  <si>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</si>
  <si>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</si>
  <si>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</si>
  <si>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</si>
  <si>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</si>
  <si>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</si>
  <si>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</si>
  <si>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</si>
  <si>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</si>
  <si>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</si>
  <si>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</si>
  <si>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</si>
  <si>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</si>
  <si>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</si>
  <si>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</si>
  <si>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</si>
  <si>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</si>
  <si>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</si>
  <si>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</si>
  <si>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</si>
  <si>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</si>
  <si>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</si>
  <si>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</si>
  <si>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</si>
  <si>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</si>
  <si>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</si>
  <si>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</si>
  <si>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</si>
  <si>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</si>
  <si>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</si>
  <si>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</si>
  <si>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</si>
  <si>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</si>
  <si>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</si>
  <si>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</si>
  <si>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</si>
  <si>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</si>
  <si>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</si>
  <si>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</si>
  <si>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</si>
  <si>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</si>
  <si>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</si>
  <si>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</si>
  <si>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</si>
  <si>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</si>
  <si>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</si>
  <si>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</si>
  <si>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</si>
  <si>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</si>
  <si>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</si>
  <si>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</si>
  <si>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</si>
  <si>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</si>
  <si>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</si>
  <si>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</si>
  <si>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</si>
  <si>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</si>
  <si>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</si>
  <si>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</si>
  <si>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</si>
  <si>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</si>
  <si>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</si>
  <si>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</si>
  <si>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</si>
  <si>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</si>
  <si>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</si>
  <si>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</si>
  <si>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</si>
  <si>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</si>
  <si>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</si>
  <si>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</si>
  <si>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</si>
  <si>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</si>
  <si>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</si>
  <si>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</si>
  <si>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</si>
  <si>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</si>
  <si>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</si>
  <si>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</si>
  <si>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</si>
  <si>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</si>
  <si>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</si>
  <si>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</si>
  <si>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</si>
  <si>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</si>
  <si>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</si>
  <si>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</si>
  <si>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</si>
  <si>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</si>
  <si>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</si>
  <si>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</si>
  <si>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</si>
  <si>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</si>
  <si>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</si>
  <si>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</si>
  <si>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</si>
  <si>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</si>
  <si>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</si>
  <si>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</si>
  <si>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</si>
  <si>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</si>
  <si>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</si>
  <si>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</si>
  <si>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</si>
  <si>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</si>
  <si>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</si>
  <si>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</si>
  <si>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</si>
  <si>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</si>
  <si>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</si>
  <si>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</si>
  <si>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</si>
  <si>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</si>
  <si>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</si>
  <si>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</si>
  <si>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</si>
  <si>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</si>
  <si>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</si>
  <si>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</si>
  <si>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</si>
  <si>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</si>
  <si>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</si>
  <si>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</si>
  <si>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</si>
  <si>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</si>
  <si>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</si>
  <si>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</si>
  <si>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</si>
  <si>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</si>
  <si>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</si>
  <si>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</si>
  <si>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</si>
  <si>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</si>
  <si>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</si>
  <si>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</si>
  <si>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</si>
  <si>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</si>
  <si>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</si>
  <si>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</si>
  <si>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</si>
  <si>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</si>
  <si>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</si>
  <si>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</si>
  <si>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</si>
  <si>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</si>
  <si>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</si>
  <si>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</si>
  <si>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</si>
  <si>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</si>
  <si>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</si>
  <si>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</si>
  <si>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</si>
  <si>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</si>
  <si>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</si>
  <si>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</si>
  <si>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</si>
  <si>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</si>
  <si>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</si>
  <si>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</si>
  <si>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</si>
  <si>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</si>
  <si>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</si>
  <si>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</si>
  <si>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</si>
  <si>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</si>
  <si>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</si>
  <si>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</si>
  <si>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</si>
  <si>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</si>
  <si>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</si>
  <si>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</si>
  <si>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</si>
  <si>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</si>
  <si>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</si>
  <si>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</si>
  <si>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</si>
  <si>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</si>
  <si>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</si>
  <si>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</si>
  <si>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</si>
  <si>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</si>
  <si>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</si>
  <si>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</si>
  <si>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</si>
  <si>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</si>
  <si>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</si>
  <si>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</si>
  <si>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</si>
  <si>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</si>
  <si>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</si>
  <si>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</si>
  <si>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</si>
  <si>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</si>
  <si>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</si>
  <si>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</si>
  <si>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</si>
  <si>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</si>
  <si>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</si>
  <si>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</si>
  <si>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</si>
  <si>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</si>
  <si>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</si>
  <si>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</si>
  <si>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</si>
  <si>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</si>
  <si>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</si>
  <si>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</si>
  <si>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</si>
  <si>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</si>
  <si>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</si>
  <si>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</si>
  <si>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</si>
  <si>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</si>
  <si>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</si>
  <si>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</si>
  <si>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</si>
  <si>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</si>
  <si>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</si>
  <si>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</si>
  <si>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</si>
  <si>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</si>
  <si>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</si>
  <si>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</si>
  <si>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</si>
  <si>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</si>
  <si>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</si>
  <si>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</si>
  <si>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</si>
  <si>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</si>
  <si>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</si>
  <si>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</si>
  <si>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</si>
  <si>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</si>
  <si>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</si>
  <si>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</si>
  <si>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</si>
  <si>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</si>
  <si>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</si>
  <si>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</si>
  <si>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</si>
  <si>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</si>
  <si>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</si>
  <si>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</si>
  <si>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</si>
  <si>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</si>
  <si>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</si>
  <si>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</si>
  <si>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</si>
  <si>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</si>
  <si>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</si>
  <si>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</si>
  <si>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</si>
  <si>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</si>
  <si>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</si>
  <si>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</si>
  <si>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</si>
  <si>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</si>
  <si>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</si>
  <si>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</si>
  <si>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</si>
  <si>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</si>
  <si>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</si>
  <si>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</si>
  <si>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</si>
  <si>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</si>
  <si>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</si>
  <si>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</si>
  <si>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</si>
  <si>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</si>
  <si>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</si>
  <si>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</si>
  <si>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</si>
  <si>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</si>
  <si>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</si>
  <si>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</si>
  <si>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</si>
  <si>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</si>
  <si>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</si>
  <si>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</si>
  <si>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</si>
  <si>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</si>
  <si>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</si>
  <si>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</si>
  <si>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</si>
  <si>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</si>
  <si>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</si>
  <si>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</si>
  <si>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</si>
  <si>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</si>
  <si>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</si>
  <si>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</si>
  <si>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</si>
  <si>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</si>
  <si>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</si>
  <si>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</si>
  <si>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</si>
  <si>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</si>
  <si>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</si>
  <si>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</si>
  <si>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</si>
  <si>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</si>
  <si>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</si>
  <si>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</si>
  <si>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</si>
  <si>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</si>
  <si>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</si>
  <si>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</si>
  <si>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</si>
  <si>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</si>
  <si>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</si>
  <si>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</si>
  <si>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</si>
  <si>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</si>
  <si>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</si>
  <si>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</si>
  <si>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</si>
  <si>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</si>
  <si>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</si>
  <si>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</si>
  <si>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</si>
  <si>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</si>
  <si>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</si>
  <si>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</si>
  <si>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</si>
  <si>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</si>
  <si>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</si>
  <si>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</si>
  <si>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</si>
  <si>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</si>
  <si>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</si>
  <si>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</si>
  <si>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</si>
  <si>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</si>
  <si>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</si>
  <si>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</si>
  <si>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</si>
  <si>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</si>
  <si>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</si>
  <si>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</si>
  <si>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</si>
  <si>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</si>
  <si>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</si>
  <si>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</si>
  <si>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</si>
  <si>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</si>
  <si>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</si>
  <si>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</si>
  <si>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</si>
  <si>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</si>
  <si>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</si>
  <si>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</si>
  <si>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</si>
  <si>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</si>
  <si>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</si>
  <si>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</si>
  <si>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</si>
  <si>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</si>
  <si>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</si>
  <si>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</si>
  <si>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</si>
  <si>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</si>
  <si>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</si>
  <si>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</si>
  <si>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</si>
  <si>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</si>
  <si>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</si>
  <si>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</si>
  <si>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</si>
  <si>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</si>
  <si>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</si>
  <si>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</si>
  <si>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</si>
  <si>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</si>
  <si>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</si>
  <si>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</si>
  <si>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</si>
  <si>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</si>
  <si>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</si>
  <si>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</si>
  <si>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</si>
  <si>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</si>
  <si>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</si>
  <si>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</si>
  <si>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</si>
  <si>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</si>
  <si>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</si>
  <si>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</si>
  <si>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</si>
  <si>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</si>
  <si>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</si>
  <si>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</si>
  <si>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</si>
  <si>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</si>
  <si>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</si>
  <si>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</si>
  <si>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</si>
  <si>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</si>
  <si>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</si>
  <si>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</si>
  <si>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</si>
  <si>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</si>
  <si>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</si>
  <si>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</si>
  <si>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</si>
  <si>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</si>
  <si>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</si>
  <si>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</si>
  <si>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</si>
  <si>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</si>
  <si>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</si>
  <si>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</si>
  <si>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</si>
  <si>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</si>
  <si>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</si>
  <si>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</si>
  <si>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</si>
  <si>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</si>
  <si>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</si>
  <si>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</si>
  <si>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</si>
  <si>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</si>
  <si>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</si>
  <si>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</si>
  <si>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</si>
  <si>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</si>
  <si>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</si>
  <si>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</si>
  <si>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</si>
  <si>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</si>
  <si>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</si>
  <si>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</si>
  <si>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</si>
  <si>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</si>
  <si>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</si>
  <si>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</si>
  <si>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</si>
  <si>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</si>
  <si>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</si>
  <si>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</si>
  <si>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</si>
  <si>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</si>
  <si>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</si>
  <si>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</si>
  <si>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</si>
  <si>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</si>
  <si>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</si>
  <si>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</si>
  <si>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</si>
  <si>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</si>
  <si>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</si>
  <si>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</si>
  <si>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</si>
  <si>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</si>
  <si>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</si>
  <si>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</si>
  <si>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</si>
  <si>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</si>
  <si>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</si>
  <si>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</si>
  <si>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</si>
  <si>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</si>
  <si>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</si>
  <si>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</si>
  <si>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</si>
  <si>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</si>
  <si>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</si>
  <si>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</si>
  <si>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</si>
  <si>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</si>
  <si>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</si>
  <si>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</si>
  <si>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</si>
  <si>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</si>
  <si>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</si>
  <si>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</si>
  <si>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</si>
  <si>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</si>
  <si>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</si>
  <si>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</si>
  <si>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</si>
  <si>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</si>
  <si>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</si>
  <si>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</si>
  <si>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</si>
  <si>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</si>
  <si>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</si>
  <si>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</si>
  <si>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</si>
  <si>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</si>
  <si>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</si>
  <si>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</si>
  <si>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</si>
  <si>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</si>
  <si>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</si>
  <si>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</si>
  <si>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</si>
  <si>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</si>
  <si>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</si>
  <si>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</si>
  <si>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</si>
  <si>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</si>
  <si>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</si>
  <si>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</si>
  <si>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</si>
  <si>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</si>
  <si>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</si>
  <si>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</si>
  <si>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</si>
  <si>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</si>
  <si>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</si>
  <si>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</si>
  <si>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</si>
  <si>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</si>
  <si>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</si>
  <si>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</si>
  <si>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</si>
  <si>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</si>
  <si>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</si>
  <si>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</si>
  <si>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</si>
  <si>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</si>
  <si>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</si>
  <si>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</si>
  <si>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</si>
  <si>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</si>
  <si>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</si>
  <si>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</si>
  <si>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</si>
  <si>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</si>
  <si>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</si>
  <si>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</si>
  <si>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</si>
  <si>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</si>
  <si>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</si>
  <si>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</si>
  <si>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</si>
  <si>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</si>
  <si>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</si>
  <si>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</si>
  <si>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</si>
  <si>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</si>
  <si>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</si>
  <si>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</si>
  <si>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</si>
  <si>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</si>
  <si>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</si>
  <si>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</si>
  <si>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</si>
  <si>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</si>
  <si>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</si>
  <si>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</si>
  <si>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</si>
  <si>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</si>
  <si>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</si>
  <si>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</si>
  <si>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</si>
  <si>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</si>
  <si>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</si>
  <si>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</si>
  <si>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</si>
  <si>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</si>
  <si>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</si>
  <si>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</si>
  <si>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</si>
  <si>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</si>
  <si>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</si>
  <si>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</si>
  <si>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</si>
  <si>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</si>
  <si>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</si>
  <si>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</si>
  <si>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</si>
  <si>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</si>
  <si>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</si>
  <si>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</si>
  <si>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</si>
  <si>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</si>
  <si>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</si>
  <si>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</si>
  <si>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</si>
  <si>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</si>
  <si>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</si>
  <si>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</si>
  <si>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</si>
  <si>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</si>
  <si>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</si>
  <si>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</si>
  <si>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</si>
  <si>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</si>
  <si>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</si>
  <si>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</si>
  <si>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</si>
  <si>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</si>
  <si>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</si>
  <si>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</si>
  <si>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</si>
  <si>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</si>
  <si>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</si>
  <si>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</si>
  <si>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</si>
  <si>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</si>
  <si>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</si>
  <si>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</si>
  <si>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</si>
  <si>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</si>
  <si>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</si>
  <si>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</si>
  <si>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</si>
  <si>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</si>
  <si>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</si>
  <si>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</si>
  <si>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</si>
  <si>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</si>
  <si>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</si>
  <si>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</si>
  <si>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</si>
  <si>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</si>
  <si>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</si>
  <si>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</si>
  <si>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</si>
  <si>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</si>
  <si>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</si>
  <si>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</si>
  <si>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</si>
  <si>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</si>
  <si>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</si>
  <si>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</si>
  <si>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</si>
  <si>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</si>
  <si>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</si>
  <si>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</si>
  <si>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</si>
  <si>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</si>
  <si>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</si>
  <si>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</si>
  <si>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</si>
  <si>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</si>
  <si>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</si>
  <si>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</si>
  <si>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</si>
  <si>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</si>
  <si>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</si>
  <si>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</si>
  <si>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</si>
  <si>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</si>
  <si>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</si>
  <si>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</si>
  <si>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</si>
  <si>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</si>
  <si>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</si>
  <si>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</si>
  <si>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</si>
  <si>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</si>
  <si>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</si>
  <si>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</si>
  <si>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</si>
  <si>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</si>
  <si>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</si>
  <si>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</si>
  <si>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</si>
  <si>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</si>
  <si>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</si>
  <si>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</si>
  <si>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</si>
  <si>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</si>
  <si>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</si>
  <si>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</si>
  <si>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</si>
  <si>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</si>
  <si>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</si>
  <si>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</si>
  <si>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</si>
  <si>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</si>
  <si>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</si>
  <si>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</si>
  <si>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</si>
  <si>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</si>
  <si>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</si>
  <si>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</si>
  <si>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</si>
  <si>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</si>
  <si>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</si>
  <si>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</si>
  <si>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</si>
  <si>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</si>
  <si>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</si>
  <si>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</si>
  <si>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</si>
  <si>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</si>
  <si>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</si>
  <si>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</si>
  <si>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</si>
  <si>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</si>
  <si>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</si>
  <si>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</si>
  <si>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</si>
  <si>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</si>
  <si>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</si>
  <si>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</si>
  <si>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</si>
  <si>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</si>
  <si>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</si>
  <si>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</si>
  <si>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</si>
  <si>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</si>
  <si>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</si>
  <si>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</si>
  <si>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</si>
  <si>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</si>
  <si>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</si>
  <si>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</si>
  <si>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</si>
  <si>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</si>
  <si>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</si>
  <si>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</si>
  <si>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</si>
  <si>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</si>
  <si>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</si>
  <si>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</si>
  <si>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</si>
  <si>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</si>
  <si>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</si>
  <si>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</si>
  <si>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</si>
  <si>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</si>
  <si>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</si>
  <si>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</si>
  <si>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</si>
  <si>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</si>
  <si>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</si>
  <si>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</si>
  <si>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</si>
  <si>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</si>
  <si>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</si>
  <si>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</si>
  <si>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</si>
  <si>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</si>
  <si>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</si>
  <si>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</si>
  <si>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</si>
  <si>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</si>
  <si>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</si>
  <si>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</si>
  <si>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</si>
  <si>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</si>
  <si>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</si>
  <si>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</si>
  <si>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</si>
  <si>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</si>
  <si>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</si>
  <si>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</si>
  <si>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</si>
  <si>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</si>
  <si>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</si>
  <si>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</si>
  <si>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</si>
  <si>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</si>
  <si>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</si>
  <si>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</si>
  <si>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</si>
  <si>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</si>
  <si>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</si>
  <si>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</si>
  <si>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</si>
  <si>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</si>
  <si>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</si>
  <si>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</si>
  <si>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</si>
  <si>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</si>
  <si>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</si>
  <si>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</si>
  <si>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</si>
  <si>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</si>
  <si>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</si>
  <si>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</si>
  <si>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</si>
  <si>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</si>
  <si>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</si>
  <si>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</si>
  <si>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</si>
  <si>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</si>
  <si>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</si>
  <si>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</si>
  <si>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</si>
  <si>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</si>
  <si>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</si>
  <si>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</si>
  <si>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</si>
  <si>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</si>
  <si>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</si>
  <si>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</si>
  <si>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</si>
  <si>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</si>
  <si>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</si>
  <si>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</si>
  <si>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</si>
  <si>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</si>
  <si>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</si>
  <si>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</si>
  <si>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</si>
  <si>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</si>
  <si>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</si>
  <si>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</si>
  <si>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</si>
  <si>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</si>
  <si>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</si>
  <si>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</si>
  <si>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</si>
  <si>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</si>
  <si>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</si>
  <si>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</si>
  <si>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</si>
  <si>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</si>
  <si>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</si>
  <si>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</si>
  <si>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</si>
  <si>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</si>
  <si>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</si>
  <si>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</si>
  <si>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</si>
  <si>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</si>
  <si>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</si>
  <si>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</si>
  <si>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</si>
  <si>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</si>
  <si>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</si>
  <si>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</si>
  <si>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</si>
  <si>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</si>
  <si>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</si>
  <si>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</si>
  <si>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</si>
  <si>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</si>
  <si>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</si>
  <si>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</si>
  <si>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</si>
  <si>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</si>
  <si>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</si>
  <si>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</si>
  <si>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</si>
  <si>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</si>
  <si>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</si>
  <si>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</si>
  <si>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</si>
  <si>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</si>
  <si>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</si>
  <si>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</si>
  <si>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</si>
  <si>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</si>
  <si>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</si>
  <si>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</si>
  <si>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</si>
  <si>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</si>
  <si>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</si>
  <si>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</si>
  <si>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</si>
  <si>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</si>
  <si>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</si>
  <si>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</si>
  <si>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</si>
  <si>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</si>
  <si>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</si>
  <si>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</si>
  <si>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</si>
  <si>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</si>
  <si>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</si>
  <si>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</si>
  <si>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</si>
  <si>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</si>
  <si>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</si>
  <si>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</si>
  <si>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</si>
  <si>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</si>
  <si>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</si>
  <si>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</si>
  <si>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</si>
  <si>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</si>
  <si>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</si>
  <si>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</si>
  <si>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</si>
  <si>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</si>
  <si>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</si>
  <si>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</si>
  <si>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</si>
  <si>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</si>
  <si>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</si>
  <si>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</si>
  <si>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</si>
  <si>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</si>
  <si>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</si>
  <si>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</si>
  <si>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</si>
  <si>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</si>
  <si>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</si>
  <si>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</si>
  <si>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</si>
  <si>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</si>
  <si>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</si>
  <si>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</si>
  <si>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</si>
  <si>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</si>
  <si>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</si>
  <si>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</si>
  <si>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</si>
  <si>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</si>
  <si>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</si>
  <si>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</si>
  <si>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</si>
  <si>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</si>
  <si>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</si>
  <si>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</si>
  <si>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</si>
  <si>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</si>
  <si>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</si>
  <si>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</si>
  <si>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</si>
  <si>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</si>
  <si>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</si>
  <si>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</si>
  <si>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</si>
  <si>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</si>
  <si>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</si>
  <si>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</si>
  <si>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</si>
  <si>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</si>
  <si>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</si>
  <si>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</si>
  <si>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</si>
  <si>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</si>
  <si>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</si>
  <si>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</si>
  <si>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</si>
  <si>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</si>
  <si>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</si>
  <si>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</si>
  <si>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</si>
  <si>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</si>
  <si>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</si>
  <si>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</si>
  <si>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</si>
  <si>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</si>
  <si>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</si>
  <si>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</si>
  <si>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</si>
  <si>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</si>
  <si>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</si>
  <si>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</si>
  <si>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</si>
  <si>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</si>
  <si>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</si>
  <si>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</si>
  <si>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</si>
  <si>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</si>
  <si>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</si>
  <si>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</si>
  <si>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</si>
  <si>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</si>
  <si>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</si>
  <si>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</si>
  <si>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</si>
  <si>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</si>
  <si>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</si>
  <si>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</si>
  <si>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</si>
  <si>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</si>
  <si>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</si>
  <si>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</si>
  <si>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</si>
  <si>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</si>
  <si>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</si>
  <si>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</si>
  <si>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</si>
  <si>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</si>
  <si>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</si>
  <si>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</si>
  <si>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</si>
  <si>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</si>
  <si>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</si>
  <si>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</si>
  <si>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</si>
  <si>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</si>
  <si>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</si>
  <si>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</si>
  <si>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</si>
  <si>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</si>
  <si>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</si>
  <si>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</si>
  <si>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</si>
  <si>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</si>
  <si>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</si>
  <si>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</si>
  <si>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</si>
  <si>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</si>
  <si>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</si>
  <si>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</si>
  <si>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</si>
  <si>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</si>
  <si>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</si>
  <si>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</si>
  <si>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</si>
  <si>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</si>
  <si>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</si>
  <si>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</si>
  <si>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</si>
  <si>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</si>
  <si>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</si>
  <si>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</si>
  <si>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</si>
  <si>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</si>
  <si>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</si>
  <si>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</si>
  <si>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</si>
  <si>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</si>
  <si>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</si>
  <si>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</si>
  <si>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</si>
  <si>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</si>
  <si>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</si>
  <si>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</si>
  <si>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</si>
  <si>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</si>
  <si>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</si>
  <si>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</si>
  <si>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</si>
  <si>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</si>
  <si>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</si>
  <si>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</si>
  <si>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</si>
  <si>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</si>
  <si>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</si>
  <si>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</si>
  <si>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</si>
  <si>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</si>
  <si>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</si>
  <si>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</si>
  <si>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</si>
  <si>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</si>
  <si>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</si>
  <si>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</si>
  <si>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</si>
  <si>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</si>
  <si>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</si>
  <si>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</si>
  <si>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</si>
  <si>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</si>
  <si>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</si>
  <si>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</si>
  <si>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</si>
  <si>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</si>
  <si>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</si>
  <si>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</si>
  <si>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</si>
  <si>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</si>
  <si>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</si>
  <si>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</si>
  <si>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</si>
  <si>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</si>
  <si>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</si>
  <si>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</si>
  <si>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</si>
  <si>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</si>
  <si>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</si>
  <si>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</si>
  <si>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</si>
  <si>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</si>
  <si>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</si>
  <si>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</si>
  <si>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</si>
  <si>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</si>
  <si>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</si>
  <si>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</si>
  <si>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</si>
  <si>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</si>
  <si>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</si>
  <si>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</si>
  <si>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</si>
  <si>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</si>
  <si>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</si>
  <si>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</si>
  <si>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</si>
  <si>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</si>
  <si>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</si>
  <si>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</si>
  <si>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</si>
  <si>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</si>
  <si>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</si>
  <si>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</si>
  <si>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</si>
  <si>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</si>
  <si>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</si>
  <si>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</si>
  <si>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</si>
  <si>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</si>
  <si>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</si>
  <si>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</si>
  <si>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</si>
  <si>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</si>
  <si>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</si>
  <si>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</si>
  <si>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</si>
  <si>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</si>
  <si>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</si>
  <si>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</si>
  <si>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</si>
  <si>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</si>
  <si>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</si>
  <si>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</si>
  <si>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</si>
  <si>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</si>
  <si>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</si>
  <si>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</si>
  <si>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</si>
  <si>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</si>
  <si>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</si>
  <si>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</si>
  <si>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</si>
  <si>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</si>
  <si>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</si>
  <si>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</si>
  <si>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</si>
  <si>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</si>
  <si>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</si>
  <si>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</si>
  <si>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</si>
  <si>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</si>
  <si>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</si>
  <si>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</si>
  <si>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</si>
  <si>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</si>
  <si>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</si>
  <si>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</si>
  <si>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</si>
  <si>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</si>
  <si>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</si>
  <si>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</si>
  <si>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</si>
  <si>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</si>
  <si>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</si>
  <si>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</si>
  <si>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</si>
  <si>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</si>
  <si>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</si>
  <si>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</si>
  <si>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</si>
  <si>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</si>
  <si>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</si>
  <si>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</si>
  <si>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</si>
  <si>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</si>
  <si>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</si>
  <si>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</si>
  <si>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</si>
  <si>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</si>
  <si>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</si>
  <si>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</si>
  <si>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</si>
  <si>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</si>
  <si>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</si>
  <si>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</si>
  <si>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</si>
  <si>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</si>
  <si>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</si>
  <si>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</si>
  <si>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</si>
  <si>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</si>
  <si>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</si>
  <si>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</si>
  <si>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</si>
  <si>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</si>
  <si>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</si>
  <si>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</si>
  <si>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</si>
  <si>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</si>
  <si>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</si>
  <si>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</si>
  <si>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</si>
  <si>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</si>
  <si>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</si>
  <si>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</si>
  <si>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</si>
  <si>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</si>
  <si>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</si>
  <si>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</si>
  <si>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</si>
  <si>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</si>
  <si>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</si>
  <si>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</si>
  <si>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</si>
  <si>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</si>
  <si>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</si>
  <si>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</si>
  <si>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</si>
  <si>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</si>
  <si>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</si>
  <si>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</si>
  <si>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</si>
  <si>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</si>
  <si>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</si>
  <si>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</si>
  <si>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</si>
  <si>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</si>
  <si>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</si>
  <si>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</si>
  <si>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</si>
  <si>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</si>
  <si>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</si>
  <si>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</si>
  <si>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</si>
  <si>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</si>
  <si>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</si>
  <si>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</si>
  <si>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</si>
  <si>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</si>
  <si>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</si>
  <si>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</si>
  <si>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</si>
  <si>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</si>
  <si>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</si>
  <si>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</si>
  <si>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</si>
  <si>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</si>
  <si>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</si>
  <si>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</si>
  <si>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</si>
  <si>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</si>
  <si>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</si>
  <si>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</si>
  <si>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</si>
  <si>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</si>
  <si>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</si>
  <si>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</si>
  <si>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</si>
  <si>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</si>
  <si>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</si>
  <si>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</si>
  <si>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</si>
  <si>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</si>
  <si>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</si>
  <si>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</si>
  <si>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</si>
  <si>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</si>
  <si>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</si>
  <si>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</si>
  <si>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</si>
  <si>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</si>
  <si>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</si>
  <si>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</si>
  <si>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</si>
  <si>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</si>
  <si>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</si>
  <si>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</si>
  <si>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</si>
  <si>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</si>
  <si>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</si>
  <si>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</si>
  <si>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</si>
  <si>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</si>
  <si>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</si>
  <si>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</si>
  <si>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</si>
  <si>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</si>
  <si>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</si>
  <si>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</si>
  <si>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</si>
  <si>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</si>
  <si>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</si>
  <si>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</si>
  <si>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</si>
  <si>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</si>
  <si>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</si>
  <si>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</si>
  <si>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</si>
  <si>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</si>
  <si>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</si>
  <si>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</si>
  <si>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</si>
  <si>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</si>
  <si>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</si>
  <si>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</si>
  <si>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</si>
  <si>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</si>
  <si>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</si>
  <si>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</si>
  <si>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</si>
  <si>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</si>
  <si>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</si>
  <si>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</si>
  <si>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</si>
  <si>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</si>
  <si>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</si>
  <si>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</si>
  <si>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</si>
  <si>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</si>
  <si>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</si>
  <si>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</si>
  <si>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</si>
  <si>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</si>
  <si>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</si>
  <si>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</si>
  <si>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</si>
  <si>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</si>
  <si>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</si>
  <si>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</si>
  <si>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</si>
  <si>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</si>
  <si>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</si>
  <si>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</si>
  <si>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</si>
  <si>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</si>
  <si>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</si>
  <si>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</si>
  <si>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</si>
  <si>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</si>
  <si>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</si>
  <si>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</si>
  <si>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</si>
  <si>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</si>
  <si>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</si>
  <si>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</si>
  <si>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</si>
  <si>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</si>
  <si>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</si>
  <si>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</si>
  <si>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</si>
  <si>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</si>
  <si>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</si>
  <si>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</si>
  <si>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</si>
  <si>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</si>
  <si>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</si>
  <si>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</si>
  <si>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</si>
  <si>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</si>
  <si>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</si>
  <si>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</si>
  <si>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</si>
  <si>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</si>
  <si>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</si>
  <si>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</si>
  <si>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</si>
  <si>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</si>
  <si>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</si>
  <si>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</si>
  <si>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</si>
  <si>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</si>
  <si>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</si>
  <si>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</si>
  <si>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</si>
  <si>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</si>
  <si>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</si>
  <si>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</si>
  <si>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</si>
  <si>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</si>
  <si>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</si>
  <si>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</si>
  <si>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</si>
  <si>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</si>
  <si>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</si>
  <si>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</si>
  <si>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</si>
  <si>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</si>
  <si>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</si>
  <si>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</si>
  <si>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</si>
  <si>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</si>
  <si>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</si>
  <si>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</si>
  <si>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</si>
  <si>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</si>
  <si>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</si>
  <si>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</si>
  <si>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</si>
  <si>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</si>
  <si>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</si>
  <si>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</si>
  <si>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</si>
  <si>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</si>
  <si>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</si>
  <si>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</si>
  <si>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</si>
  <si>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</si>
  <si>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</si>
  <si>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</si>
  <si>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</si>
  <si>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</si>
  <si>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</si>
  <si>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</si>
  <si>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</si>
  <si>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</si>
  <si>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</si>
  <si>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</si>
  <si>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</si>
  <si>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</si>
  <si>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</si>
  <si>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</si>
  <si>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</si>
  <si>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</si>
  <si>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</si>
  <si>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</si>
  <si>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</si>
  <si>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</si>
  <si>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</si>
  <si>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</si>
  <si>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</si>
  <si>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</si>
  <si>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</si>
  <si>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</si>
  <si>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</si>
  <si>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</si>
  <si>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</si>
  <si>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</si>
  <si>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</si>
  <si>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</si>
  <si>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</si>
  <si>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</si>
  <si>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</si>
  <si>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</si>
  <si>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</si>
  <si>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</si>
  <si>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</si>
  <si>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</si>
  <si>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</si>
  <si>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</si>
  <si>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</si>
  <si>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</si>
  <si>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</si>
  <si>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</si>
  <si>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</si>
  <si>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</si>
  <si>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</si>
  <si>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</si>
  <si>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</si>
  <si>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</si>
  <si>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</si>
  <si>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</si>
  <si>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</si>
  <si>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</si>
  <si>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</si>
  <si>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</si>
  <si>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</si>
  <si>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</si>
  <si>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</si>
  <si>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</si>
  <si>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</si>
  <si>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</si>
  <si>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</si>
  <si>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</si>
  <si>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</si>
  <si>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</si>
  <si>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</si>
  <si>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</si>
  <si>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</si>
  <si>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</si>
  <si>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</si>
  <si>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</si>
  <si>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</si>
  <si>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</si>
  <si>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</si>
  <si>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</si>
  <si>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</si>
  <si>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</si>
  <si>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</si>
  <si>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</si>
  <si>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</si>
  <si>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</si>
  <si>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</si>
  <si>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</si>
  <si>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</si>
  <si>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</si>
  <si>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</si>
  <si>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</si>
  <si>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</si>
  <si>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</si>
  <si>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</si>
  <si>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</si>
  <si>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</si>
  <si>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</si>
  <si>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</si>
  <si>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</si>
  <si>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</si>
  <si>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</si>
  <si>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</si>
  <si>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</si>
  <si>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</si>
  <si>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</si>
  <si>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</si>
  <si>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</si>
  <si>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</si>
  <si>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</si>
  <si>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</si>
  <si>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</si>
  <si>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</si>
  <si>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</si>
  <si>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</si>
  <si>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</si>
  <si>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</si>
  <si>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</si>
  <si>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</si>
  <si>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</si>
  <si>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</si>
  <si>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</si>
  <si>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</si>
  <si>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</si>
  <si>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</si>
  <si>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</si>
  <si>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</si>
  <si>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</si>
  <si>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</si>
  <si>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</si>
  <si>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</si>
  <si>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</si>
  <si>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</si>
  <si>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</si>
  <si>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</si>
  <si>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</si>
  <si>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</si>
  <si>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</si>
  <si>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</si>
  <si>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</si>
  <si>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</si>
  <si>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</si>
  <si>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</si>
  <si>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</si>
  <si>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</si>
  <si>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</si>
  <si>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</si>
  <si>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</si>
  <si>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</si>
  <si>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</si>
  <si>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</si>
  <si>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</si>
  <si>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</si>
  <si>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</si>
  <si>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</si>
  <si>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</si>
  <si>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</si>
  <si>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</si>
  <si>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</si>
  <si>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</si>
  <si>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</si>
  <si>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</si>
  <si>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</si>
  <si>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</si>
  <si>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</si>
  <si>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</si>
  <si>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</si>
  <si>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</si>
  <si>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</si>
  <si>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</si>
  <si>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</si>
  <si>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</si>
  <si>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</si>
  <si>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</si>
  <si>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</si>
  <si>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</si>
  <si>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</si>
  <si>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</si>
  <si>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</si>
  <si>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</si>
  <si>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</si>
  <si>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</si>
  <si>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</si>
  <si>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</si>
  <si>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</si>
  <si>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</si>
  <si>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</si>
  <si>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</si>
  <si>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</si>
  <si>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</si>
  <si>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</si>
  <si>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</si>
  <si>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</si>
  <si>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</si>
  <si>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</si>
  <si>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</si>
  <si>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</si>
  <si>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</si>
  <si>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</si>
  <si>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</si>
  <si>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</si>
  <si>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</si>
  <si>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</si>
  <si>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</si>
  <si>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</si>
  <si>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</si>
  <si>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</si>
  <si>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</si>
  <si>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</si>
  <si>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</si>
  <si>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</si>
  <si>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</si>
  <si>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</si>
  <si>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</si>
  <si>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</si>
  <si>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</si>
  <si>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</si>
  <si>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</si>
  <si>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</si>
  <si>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</si>
  <si>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</si>
  <si>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</si>
  <si>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</si>
  <si>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</si>
  <si>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</si>
  <si>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</si>
  <si>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</si>
  <si>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</si>
  <si>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</si>
  <si>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</si>
  <si>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</si>
  <si>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</si>
  <si>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</si>
  <si>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</si>
  <si>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</si>
  <si>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</si>
  <si>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</si>
  <si>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</si>
  <si>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</si>
  <si>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</si>
  <si>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</si>
  <si>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</si>
  <si>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</si>
  <si>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</si>
  <si>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</si>
  <si>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</si>
  <si>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</si>
  <si>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</si>
  <si>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</si>
  <si>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</si>
  <si>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</si>
  <si>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</si>
  <si>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</si>
  <si>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</si>
  <si>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</si>
  <si>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</si>
  <si>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</si>
  <si>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</si>
  <si>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</si>
  <si>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</si>
  <si>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</si>
  <si>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</si>
  <si>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</si>
  <si>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</si>
  <si>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</si>
  <si>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</si>
  <si>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</si>
  <si>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</si>
  <si>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</si>
  <si>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</si>
  <si>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</si>
  <si>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</si>
  <si>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</si>
  <si>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</si>
  <si>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</si>
  <si>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</si>
  <si>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</si>
  <si>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</si>
  <si>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</si>
  <si>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</si>
  <si>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</si>
  <si>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</si>
  <si>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</si>
  <si>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</si>
  <si>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</si>
  <si>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</si>
  <si>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</si>
  <si>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</si>
  <si>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</si>
  <si>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</si>
  <si>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</si>
  <si>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</si>
  <si>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</si>
  <si>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</si>
  <si>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</si>
  <si>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</si>
  <si>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</si>
  <si>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</si>
  <si>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</si>
  <si>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</si>
  <si>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</si>
  <si>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</si>
  <si>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</si>
  <si>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</si>
  <si>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</si>
  <si>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</si>
  <si>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</si>
  <si>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</si>
  <si>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</si>
  <si>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</si>
  <si>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</si>
  <si>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</si>
  <si>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</si>
  <si>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</si>
  <si>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</si>
  <si>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</si>
  <si>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</si>
  <si>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</si>
  <si>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</si>
  <si>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</si>
  <si>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</si>
  <si>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</si>
  <si>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</si>
  <si>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</si>
  <si>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</si>
  <si>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</si>
  <si>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</si>
  <si>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</si>
  <si>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</si>
  <si>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</si>
  <si>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</si>
  <si>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</si>
  <si>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</si>
  <si>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</si>
  <si>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</si>
  <si>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</si>
  <si>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</si>
  <si>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</si>
  <si>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</si>
  <si>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</si>
  <si>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</si>
  <si>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</si>
  <si>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</si>
  <si>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</si>
  <si>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</si>
  <si>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</si>
  <si>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</si>
  <si>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</si>
  <si>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</si>
  <si>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</si>
  <si>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</si>
  <si>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</si>
  <si>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</si>
  <si>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</si>
  <si>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</si>
  <si>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</si>
  <si>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</si>
  <si>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</si>
  <si>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</si>
  <si>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</si>
  <si>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</si>
  <si>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</si>
  <si>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</si>
  <si>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</si>
  <si>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</si>
  <si>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</si>
  <si>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</si>
  <si>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</si>
  <si>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</si>
  <si>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</si>
  <si>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</si>
  <si>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</si>
  <si>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</si>
  <si>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</si>
  <si>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</si>
  <si>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</si>
  <si>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</si>
  <si>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</si>
  <si>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</si>
  <si>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</si>
  <si>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</si>
  <si>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</si>
  <si>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</si>
  <si>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</si>
  <si>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</si>
  <si>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</si>
  <si>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</si>
  <si>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</si>
  <si>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</si>
  <si>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</si>
  <si>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</si>
  <si>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</si>
  <si>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</si>
  <si>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</si>
  <si>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</si>
  <si>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</si>
  <si>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</si>
  <si>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</si>
  <si>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</si>
  <si>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</si>
  <si>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</si>
  <si>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</si>
  <si>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</si>
  <si>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</si>
  <si>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</si>
  <si>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</si>
  <si>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</si>
  <si>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</si>
  <si>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</si>
  <si>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</si>
  <si>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</si>
  <si>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</si>
  <si>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</si>
  <si>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</si>
  <si>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</si>
  <si>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</si>
  <si>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</si>
  <si>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</si>
  <si>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</si>
  <si>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</si>
  <si>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</si>
  <si>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</si>
  <si>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</si>
  <si>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</si>
  <si>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</si>
  <si>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</si>
  <si>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</si>
  <si>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</si>
  <si>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</si>
  <si>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</si>
  <si>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</si>
  <si>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</si>
  <si>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</si>
  <si>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</si>
  <si>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</si>
  <si>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</si>
  <si>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</si>
  <si>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</si>
  <si>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</si>
  <si>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</si>
  <si>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</si>
  <si>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</si>
  <si>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</si>
  <si>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</si>
  <si>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</si>
  <si>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</si>
  <si>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</si>
  <si>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</si>
  <si>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</si>
  <si>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</si>
  <si>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</si>
  <si>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</si>
  <si>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</si>
  <si>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</si>
  <si>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</si>
  <si>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</si>
  <si>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</si>
  <si>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</si>
  <si>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</si>
  <si>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</si>
  <si>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</si>
  <si>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</si>
  <si>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</si>
  <si>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</si>
  <si>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</si>
  <si>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</si>
  <si>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</si>
  <si>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</si>
  <si>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</si>
  <si>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</si>
  <si>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</si>
  <si>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</si>
  <si>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</si>
  <si>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</si>
  <si>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</si>
  <si>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</si>
  <si>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</si>
  <si>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</si>
  <si>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</si>
  <si>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</si>
  <si>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</si>
  <si>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</si>
  <si>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</si>
  <si>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</si>
  <si>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</si>
  <si>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</si>
  <si>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</si>
  <si>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</si>
  <si>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</si>
  <si>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</si>
  <si>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</si>
  <si>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</si>
  <si>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</si>
  <si>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</si>
  <si>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</si>
  <si>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</si>
  <si>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</si>
  <si>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</si>
  <si>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</si>
  <si>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</si>
  <si>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</si>
  <si>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</si>
  <si>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</si>
  <si>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</si>
  <si>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</si>
  <si>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</si>
  <si>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</si>
  <si>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</si>
  <si>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</si>
  <si>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</si>
  <si>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</si>
  <si>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</si>
  <si>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</si>
  <si>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</si>
  <si>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</si>
  <si>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</si>
  <si>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</si>
  <si>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</si>
  <si>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</si>
  <si>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</si>
  <si>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</si>
  <si>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</si>
  <si>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</si>
  <si>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</si>
  <si>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</si>
  <si>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</si>
  <si>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</si>
  <si>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</si>
  <si>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</si>
  <si>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</si>
  <si>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</si>
  <si>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</si>
  <si>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</si>
  <si>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</si>
  <si>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</si>
  <si>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</si>
  <si>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</si>
  <si>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</si>
  <si>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</si>
  <si>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</si>
  <si>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</si>
  <si>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</si>
  <si>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</si>
  <si>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</si>
  <si>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</si>
  <si>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</si>
  <si>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</si>
  <si>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</si>
  <si>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</si>
  <si>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</si>
  <si>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</si>
  <si>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</si>
  <si>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</si>
  <si>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</si>
  <si>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</si>
  <si>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</si>
  <si>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</si>
  <si>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</si>
  <si>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</si>
  <si>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</si>
  <si>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</si>
  <si>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</si>
  <si>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</si>
  <si>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</si>
  <si>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</si>
  <si>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</si>
  <si>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</si>
  <si>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</si>
  <si>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</si>
  <si>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</si>
  <si>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</si>
  <si>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</si>
  <si>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</si>
  <si>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</si>
  <si>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</si>
  <si>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</si>
  <si>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</si>
  <si>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</si>
  <si>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</si>
  <si>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</si>
  <si>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</si>
  <si>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</si>
  <si>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</si>
  <si>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</si>
  <si>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</si>
  <si>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</si>
  <si>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</si>
  <si>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</si>
  <si>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</si>
  <si>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</si>
  <si>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</si>
  <si>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</si>
  <si>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</si>
  <si>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</si>
  <si>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</si>
  <si>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</si>
  <si>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</si>
  <si>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</si>
  <si>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</si>
  <si>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</si>
  <si>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</si>
  <si>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</si>
  <si>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</si>
  <si>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</si>
  <si>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</si>
  <si>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</si>
  <si>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</si>
  <si>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</si>
  <si>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</si>
  <si>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</si>
  <si>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</si>
  <si>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</si>
  <si>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</si>
  <si>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</si>
  <si>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</si>
  <si>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</si>
  <si>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</si>
  <si>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</si>
  <si>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</si>
  <si>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</si>
  <si>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</si>
  <si>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</si>
  <si>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</si>
  <si>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</si>
  <si>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</si>
  <si>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</si>
  <si>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</si>
  <si>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</si>
  <si>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</si>
  <si>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</si>
  <si>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</si>
  <si>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</si>
  <si>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</si>
  <si>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</si>
  <si>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</si>
  <si>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</si>
  <si>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</si>
  <si>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</si>
  <si>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</si>
  <si>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</si>
  <si>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</si>
  <si>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</si>
  <si>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</si>
  <si>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</si>
  <si>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</si>
  <si>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</si>
  <si>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</si>
  <si>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</si>
  <si>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</si>
  <si>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</si>
  <si>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</si>
  <si>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</si>
  <si>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</si>
  <si>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</si>
  <si>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</si>
  <si>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</si>
  <si>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</si>
  <si>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</si>
  <si>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</si>
  <si>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</si>
  <si>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</si>
  <si>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</si>
  <si>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</si>
  <si>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</si>
  <si>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</si>
  <si>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</si>
  <si>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</si>
  <si>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</si>
  <si>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</si>
  <si>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</si>
  <si>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</si>
  <si>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</si>
  <si>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</si>
  <si>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</si>
  <si>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</si>
  <si>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</si>
  <si>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</si>
  <si>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</si>
  <si>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</si>
  <si>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</si>
  <si>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</si>
  <si>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</si>
  <si>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</si>
  <si>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</si>
  <si>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</si>
  <si>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</si>
  <si>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</si>
  <si>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</si>
  <si>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</si>
  <si>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</si>
  <si>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</si>
  <si>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</si>
  <si>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</si>
  <si>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</si>
  <si>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</si>
  <si>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</si>
  <si>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</si>
  <si>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</si>
  <si>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</si>
  <si>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</si>
  <si>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</si>
  <si>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</si>
  <si>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</si>
  <si>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</si>
  <si>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</si>
  <si>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</si>
  <si>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</si>
  <si>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</si>
  <si>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</si>
  <si>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</si>
  <si>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</si>
  <si>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</si>
  <si>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</si>
  <si>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</si>
  <si>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</si>
  <si>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</si>
  <si>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</si>
  <si>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</si>
  <si>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</si>
  <si>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</si>
  <si>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</si>
  <si>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</si>
  <si>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</si>
  <si>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</si>
  <si>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</si>
  <si>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</si>
  <si>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</si>
  <si>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</si>
  <si>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</si>
  <si>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</si>
  <si>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</si>
  <si>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</si>
  <si>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</si>
  <si>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</si>
  <si>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</si>
  <si>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</si>
  <si>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</si>
  <si>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</si>
  <si>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</si>
  <si>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</si>
  <si>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</si>
  <si>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</si>
  <si>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</si>
  <si>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</si>
  <si>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</si>
  <si>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</si>
  <si>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</si>
  <si>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</si>
  <si>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</si>
  <si>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</si>
  <si>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</si>
  <si>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</si>
  <si>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</si>
  <si>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</si>
  <si>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</si>
  <si>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</si>
  <si>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</si>
  <si>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</si>
  <si>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</si>
  <si>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</si>
  <si>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</si>
  <si>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</si>
  <si>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</si>
  <si>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</si>
  <si>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</si>
  <si>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</si>
  <si>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</si>
  <si>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</si>
  <si>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</si>
  <si>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</si>
  <si>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</si>
  <si>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</si>
  <si>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</si>
  <si>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</si>
  <si>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</si>
  <si>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</si>
  <si>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</si>
  <si>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</si>
  <si>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</si>
  <si>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</si>
  <si>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</si>
  <si>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</si>
  <si>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</si>
  <si>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</si>
  <si>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</si>
  <si>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</si>
  <si>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</si>
  <si>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</si>
  <si>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</si>
  <si>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</si>
  <si>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</si>
  <si>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</si>
  <si>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</si>
  <si>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</si>
  <si>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</si>
  <si>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</si>
  <si>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</si>
  <si>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</si>
  <si>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</si>
  <si>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</si>
  <si>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</si>
  <si>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</si>
  <si>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</si>
  <si>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</si>
  <si>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</si>
  <si>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</si>
  <si>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</si>
  <si>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</si>
  <si>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</si>
  <si>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</si>
  <si>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</si>
  <si>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</si>
  <si>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</si>
  <si>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</si>
  <si>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</si>
  <si>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</si>
  <si>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</si>
  <si>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</si>
  <si>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</si>
  <si>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</si>
  <si>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</si>
  <si>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</si>
  <si>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</si>
  <si>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</si>
  <si>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</si>
  <si>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</si>
  <si>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</si>
  <si>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</si>
  <si>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</si>
  <si>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</si>
  <si>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</si>
  <si>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</si>
  <si>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</si>
  <si>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</si>
  <si>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</si>
  <si>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</si>
  <si>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</si>
  <si>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</si>
  <si>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</si>
  <si>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</si>
  <si>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</si>
  <si>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</si>
  <si>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</si>
  <si>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</si>
  <si>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</si>
  <si>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</si>
  <si>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</si>
  <si>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</si>
  <si>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</si>
  <si>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</si>
  <si>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</si>
  <si>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</si>
  <si>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</si>
  <si>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</si>
  <si>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</si>
  <si>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</si>
  <si>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</si>
  <si>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</si>
  <si>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</si>
  <si>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</si>
  <si>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</si>
  <si>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</si>
  <si>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</si>
  <si>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</si>
  <si>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</si>
  <si>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</si>
  <si>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</si>
  <si>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</si>
  <si>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</si>
  <si>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</si>
  <si>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</si>
  <si>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</si>
  <si>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</si>
  <si>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</si>
  <si>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</si>
  <si>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</si>
  <si>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</si>
  <si>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</si>
  <si>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</si>
  <si>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</si>
  <si>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</si>
  <si>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</si>
  <si>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</si>
  <si>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</si>
  <si>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</si>
  <si>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</si>
  <si>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</si>
  <si>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</si>
  <si>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</si>
  <si>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</si>
  <si>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</si>
  <si>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</si>
  <si>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</si>
  <si>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</si>
  <si>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</si>
  <si>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</si>
  <si>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</si>
  <si>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</si>
  <si>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</si>
  <si>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</si>
  <si>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</si>
  <si>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</si>
  <si>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</si>
  <si>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</si>
  <si>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</si>
  <si>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</si>
  <si>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</si>
  <si>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</si>
  <si>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</si>
  <si>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</si>
  <si>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</si>
  <si>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</si>
  <si>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</si>
  <si>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</si>
  <si>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</si>
  <si>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</si>
  <si>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</si>
  <si>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</si>
  <si>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</si>
  <si>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</si>
  <si>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</si>
  <si>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</si>
  <si>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</si>
  <si>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</si>
  <si>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</si>
  <si>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</si>
  <si>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</si>
  <si>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</si>
  <si>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</si>
  <si>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</si>
  <si>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</si>
  <si>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</si>
  <si>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</si>
  <si>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</si>
  <si>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</si>
  <si>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</si>
  <si>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</si>
  <si>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</si>
  <si>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</si>
  <si>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</si>
  <si>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</si>
  <si>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</si>
  <si>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</si>
  <si>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</si>
  <si>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</si>
  <si>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</si>
  <si>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</si>
  <si>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</si>
  <si>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</si>
  <si>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</si>
  <si>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</si>
  <si>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</si>
  <si>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</si>
  <si>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</si>
  <si>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</si>
  <si>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</si>
  <si>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</si>
  <si>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</si>
  <si>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</si>
  <si>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</si>
  <si>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</si>
  <si>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</si>
  <si>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</si>
  <si>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</si>
  <si>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</si>
  <si>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</si>
  <si>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</si>
  <si>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</si>
  <si>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</si>
  <si>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</si>
  <si>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</si>
  <si>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</si>
  <si>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</si>
  <si>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</si>
  <si>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</si>
  <si>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</si>
  <si>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</si>
  <si>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</si>
  <si>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</si>
  <si>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</si>
  <si>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</si>
  <si>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</si>
  <si>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</si>
  <si>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</si>
  <si>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</si>
  <si>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</si>
  <si>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</si>
  <si>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</si>
  <si>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</si>
  <si>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</si>
  <si>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</si>
  <si>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</si>
  <si>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</si>
  <si>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</si>
  <si>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</si>
  <si>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</si>
  <si>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</si>
  <si>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</si>
  <si>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</si>
  <si>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</si>
  <si>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</si>
  <si>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</si>
  <si>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</si>
  <si>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</si>
  <si>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</si>
  <si>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</si>
  <si>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</si>
  <si>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</si>
  <si>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</si>
  <si>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</si>
  <si>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</si>
  <si>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</si>
  <si>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</si>
  <si>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</si>
  <si>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</si>
  <si>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</si>
  <si>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</si>
  <si>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</si>
  <si>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</si>
  <si>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</si>
  <si>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</si>
  <si>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</si>
  <si>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</si>
  <si>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</si>
  <si>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</si>
  <si>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</si>
  <si>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</si>
  <si>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</si>
  <si>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</si>
  <si>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</si>
  <si>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</si>
  <si>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</si>
  <si>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</si>
  <si>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</si>
  <si>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</si>
  <si>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</si>
  <si>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</si>
  <si>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</si>
  <si>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</si>
  <si>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</si>
  <si>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</si>
  <si>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</si>
  <si>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</si>
  <si>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</si>
  <si>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</si>
  <si>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</si>
  <si>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</si>
  <si>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</si>
  <si>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</si>
  <si>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</si>
  <si>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</si>
  <si>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</si>
  <si>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</si>
  <si>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</si>
  <si>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</si>
  <si>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</si>
  <si>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</si>
  <si>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</si>
  <si>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</si>
  <si>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</si>
  <si>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</si>
  <si>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</si>
  <si>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</si>
  <si>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</si>
  <si>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</si>
  <si>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</si>
  <si>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</si>
  <si>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</si>
  <si>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</si>
  <si>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</si>
  <si>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</si>
  <si>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</si>
  <si>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</si>
  <si>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</si>
  <si>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</si>
  <si>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</si>
  <si>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</si>
  <si>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</si>
  <si>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</si>
  <si>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</si>
  <si>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</si>
  <si>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</si>
  <si>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</si>
  <si>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</si>
  <si>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</si>
  <si>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</si>
  <si>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</si>
  <si>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</si>
  <si>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</si>
  <si>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</si>
  <si>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</si>
  <si>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</si>
  <si>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</si>
  <si>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</si>
  <si>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</si>
  <si>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</si>
  <si>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</si>
  <si>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</si>
  <si>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</si>
  <si>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</si>
  <si>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</si>
  <si>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</si>
  <si>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</si>
  <si>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</si>
  <si>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</si>
  <si>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</si>
  <si>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</si>
  <si>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</si>
  <si>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</si>
  <si>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</si>
  <si>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</si>
  <si>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</si>
  <si>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</si>
  <si>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</si>
  <si>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</si>
  <si>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</si>
  <si>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</si>
  <si>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</si>
  <si>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</si>
  <si>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</si>
  <si>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</si>
  <si>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</si>
  <si>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</si>
  <si>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</si>
  <si>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</si>
  <si>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</si>
  <si>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</si>
  <si>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</si>
  <si>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</si>
  <si>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</si>
  <si>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</si>
  <si>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</si>
  <si>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</si>
  <si>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</si>
  <si>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</si>
  <si>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</si>
  <si>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</si>
  <si>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</si>
  <si>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</si>
  <si>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</si>
  <si>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</si>
  <si>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</si>
  <si>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</si>
  <si>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</si>
  <si>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</si>
  <si>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</si>
  <si>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</si>
  <si>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</si>
  <si>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</si>
  <si>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</si>
  <si>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</si>
  <si>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</si>
  <si>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</si>
  <si>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</si>
  <si>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</si>
  <si>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</si>
  <si>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</si>
  <si>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</si>
  <si>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</si>
  <si>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</si>
  <si>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</si>
  <si>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</si>
  <si>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</si>
  <si>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</si>
  <si>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</si>
  <si>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</si>
  <si>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</si>
  <si>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</si>
  <si>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</si>
  <si>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</si>
  <si>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</si>
  <si>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</si>
  <si>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</si>
  <si>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</si>
  <si>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</si>
  <si>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</si>
  <si>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</si>
  <si>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</si>
  <si>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</si>
  <si>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</si>
  <si>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</si>
  <si>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</si>
  <si>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</si>
  <si>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</si>
  <si>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</si>
  <si>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</si>
  <si>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</si>
  <si>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</si>
  <si>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</si>
  <si>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</si>
  <si>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</si>
  <si>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</si>
  <si>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</si>
  <si>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</si>
  <si>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</si>
  <si>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</si>
  <si>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</si>
  <si>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</si>
  <si>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</si>
  <si>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</si>
  <si>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</si>
  <si>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</si>
  <si>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</si>
  <si>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</si>
  <si>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</si>
  <si>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</si>
  <si>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</si>
  <si>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</si>
  <si>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</si>
  <si>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</si>
  <si>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</si>
  <si>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</si>
  <si>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</si>
  <si>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</si>
  <si>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</si>
  <si>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</si>
  <si>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</si>
  <si>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</si>
  <si>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</si>
  <si>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</si>
  <si>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</si>
  <si>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</si>
  <si>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</si>
  <si>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</si>
  <si>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</si>
  <si>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</si>
  <si>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</si>
  <si>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</si>
  <si>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</si>
  <si>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</si>
  <si>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</si>
  <si>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</si>
  <si>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</si>
  <si>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</si>
  <si>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</si>
  <si>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</si>
  <si>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</si>
  <si>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</si>
  <si>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</si>
  <si>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</si>
  <si>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</si>
  <si>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</si>
  <si>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</si>
  <si>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</si>
  <si>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</si>
  <si>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</si>
  <si>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</si>
  <si>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</si>
  <si>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</si>
  <si>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</si>
  <si>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</si>
  <si>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</si>
  <si>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</si>
  <si>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</si>
  <si>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</si>
  <si>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</si>
  <si>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</si>
  <si>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</si>
  <si>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</si>
  <si>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</si>
  <si>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</si>
  <si>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</si>
  <si>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</si>
  <si>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</si>
  <si>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</si>
  <si>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</si>
  <si>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</si>
  <si>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</si>
  <si>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</si>
  <si>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</si>
  <si>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</si>
  <si>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</si>
  <si>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</si>
  <si>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</si>
  <si>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</si>
  <si>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</si>
  <si>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</si>
  <si>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</si>
  <si>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</si>
  <si>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</si>
  <si>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</si>
  <si>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</si>
  <si>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</si>
  <si>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</si>
  <si>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</si>
  <si>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</si>
  <si>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</si>
  <si>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</si>
  <si>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</si>
  <si>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</si>
  <si>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</si>
  <si>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</si>
  <si>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</si>
  <si>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</si>
  <si>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</si>
  <si>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</si>
  <si>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</si>
  <si>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</si>
  <si>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</si>
  <si>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</si>
  <si>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</si>
  <si>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</si>
  <si>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</si>
  <si>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</si>
  <si>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</si>
  <si>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</si>
  <si>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</si>
  <si>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</si>
  <si>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</si>
  <si>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</si>
  <si>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</si>
  <si>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</si>
  <si>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</si>
  <si>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</si>
  <si>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</si>
  <si>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</si>
  <si>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</si>
  <si>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</si>
  <si>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</si>
  <si>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</si>
  <si>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</si>
  <si>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</si>
  <si>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</si>
  <si>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</si>
  <si>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</si>
  <si>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</si>
  <si>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</si>
  <si>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</si>
  <si>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</si>
  <si>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</si>
  <si>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</si>
  <si>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</si>
  <si>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</si>
  <si>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</si>
  <si>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</si>
  <si>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</si>
  <si>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</si>
  <si>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</si>
  <si>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</si>
  <si>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</si>
  <si>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</si>
  <si>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</si>
  <si>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</si>
  <si>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</si>
  <si>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</si>
  <si>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</si>
  <si>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</si>
  <si>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</si>
  <si>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</si>
  <si>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</si>
  <si>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</si>
  <si>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</si>
  <si>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</si>
  <si>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</si>
  <si>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</si>
  <si>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</si>
  <si>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</si>
  <si>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</si>
  <si>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</si>
  <si>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</si>
  <si>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</si>
  <si>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</si>
  <si>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</si>
  <si>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</si>
  <si>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</si>
  <si>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</si>
  <si>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</si>
  <si>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</si>
  <si>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</si>
  <si>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</si>
  <si>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</si>
  <si>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</si>
  <si>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</si>
  <si>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</si>
  <si>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</si>
  <si>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</si>
  <si>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</si>
  <si>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</si>
  <si>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</si>
  <si>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</si>
  <si>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</si>
  <si>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</si>
  <si>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</si>
  <si>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</si>
  <si>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</si>
  <si>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</si>
  <si>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</si>
  <si>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</si>
  <si>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</si>
  <si>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</si>
  <si>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</si>
  <si>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</si>
  <si>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</si>
  <si>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</si>
  <si>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</si>
  <si>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</si>
  <si>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</si>
  <si>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</si>
  <si>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</si>
  <si>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</si>
  <si>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</si>
  <si>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</si>
  <si>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</si>
  <si>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</si>
  <si>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</si>
  <si>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</si>
  <si>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</si>
  <si>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</si>
  <si>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</si>
  <si>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</si>
  <si>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</si>
  <si>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</si>
  <si>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</si>
  <si>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</si>
  <si>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</si>
  <si>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</si>
  <si>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</si>
  <si>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</si>
  <si>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</si>
  <si>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</si>
  <si>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</si>
  <si>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</si>
  <si>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</si>
  <si>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</si>
  <si>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</si>
  <si>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</si>
  <si>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</si>
  <si>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</si>
  <si>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</si>
  <si>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</si>
  <si>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</si>
  <si>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</si>
  <si>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</si>
  <si>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</si>
  <si>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</si>
  <si>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</si>
  <si>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</si>
  <si>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</si>
  <si>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</si>
  <si>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</si>
  <si>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</si>
  <si>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</si>
  <si>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</si>
  <si>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</si>
  <si>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</si>
  <si>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</si>
  <si>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</si>
  <si>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</si>
  <si>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</si>
  <si>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</si>
  <si>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</si>
  <si>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</si>
  <si>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</si>
  <si>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</si>
  <si>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</si>
  <si>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</si>
  <si>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</si>
  <si>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</si>
  <si>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</si>
  <si>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</si>
  <si>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</si>
  <si>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</si>
  <si>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</si>
  <si>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</si>
  <si>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</si>
  <si>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</si>
  <si>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</si>
  <si>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</si>
  <si>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</si>
  <si>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</si>
  <si>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</si>
  <si>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</si>
  <si>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</si>
  <si>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</si>
  <si>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</si>
  <si>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</si>
  <si>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</si>
  <si>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</si>
  <si>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</si>
  <si>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</si>
  <si>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</si>
  <si>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</si>
  <si>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</si>
  <si>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</si>
  <si>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</si>
  <si>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</si>
  <si>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</si>
  <si>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</si>
  <si>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</si>
  <si>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</si>
  <si>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</si>
  <si>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</si>
  <si>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</si>
  <si>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</si>
  <si>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</si>
  <si>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</si>
  <si>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</si>
  <si>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</si>
  <si>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</si>
  <si>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</si>
  <si>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</si>
  <si>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</si>
  <si>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</si>
  <si>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</si>
  <si>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</si>
  <si>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</si>
  <si>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</si>
  <si>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</si>
  <si>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</si>
  <si>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</si>
  <si>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</si>
  <si>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</si>
  <si>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</si>
  <si>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</si>
  <si>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</si>
  <si>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</si>
  <si>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</si>
  <si>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</si>
  <si>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</si>
  <si>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</si>
  <si>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</si>
  <si>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</si>
  <si>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</si>
  <si>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</si>
  <si>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</si>
  <si>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</si>
  <si>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</si>
  <si>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</si>
  <si>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</si>
  <si>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</si>
  <si>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</si>
  <si>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</si>
  <si>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</si>
  <si>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</si>
  <si>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</si>
  <si>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</si>
  <si>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</si>
  <si>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</si>
  <si>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</si>
  <si>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</si>
  <si>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</si>
  <si>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</si>
  <si>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</si>
  <si>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</si>
  <si>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</si>
  <si>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</si>
  <si>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</si>
  <si>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</si>
  <si>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</si>
  <si>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</si>
  <si>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</si>
  <si>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</si>
  <si>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</si>
  <si>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</si>
  <si>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</si>
  <si>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</si>
  <si>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</si>
  <si>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</si>
  <si>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</si>
  <si>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</si>
  <si>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</si>
  <si>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</si>
  <si>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</si>
  <si>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</si>
  <si>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</si>
  <si>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</si>
  <si>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</si>
  <si>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</si>
  <si>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</si>
  <si>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</si>
  <si>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</si>
  <si>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</si>
  <si>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</si>
  <si>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</si>
  <si>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</si>
  <si>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</si>
  <si>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</si>
  <si>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</si>
  <si>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</si>
  <si>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</si>
  <si>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</si>
  <si>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</si>
  <si>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</si>
  <si>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</si>
  <si>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</si>
  <si>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</si>
  <si>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</si>
  <si>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</si>
  <si>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</si>
  <si>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</si>
  <si>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</si>
  <si>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</si>
  <si>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</si>
  <si>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</si>
  <si>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</si>
  <si>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</si>
  <si>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</si>
  <si>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</si>
  <si>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</si>
  <si>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</si>
  <si>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</si>
  <si>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</si>
  <si>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</si>
  <si>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</si>
  <si>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</si>
  <si>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</si>
  <si>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</si>
  <si>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</si>
  <si>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</si>
  <si>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</si>
  <si>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</si>
  <si>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</si>
  <si>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</si>
  <si>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</si>
  <si>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</si>
  <si>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</si>
  <si>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</si>
  <si>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</si>
  <si>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</si>
  <si>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</si>
  <si>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</si>
  <si>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</si>
  <si>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</si>
  <si>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</si>
  <si>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</si>
  <si>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</si>
  <si>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</si>
  <si>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</si>
  <si>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</si>
  <si>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</si>
  <si>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</si>
  <si>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</si>
  <si>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</si>
  <si>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</si>
  <si>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</si>
  <si>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</si>
  <si>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</si>
  <si>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</si>
  <si>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</si>
  <si>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</si>
  <si>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</si>
  <si>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</si>
  <si>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</si>
  <si>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</si>
  <si>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</si>
  <si>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</si>
  <si>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</si>
  <si>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</si>
  <si>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</si>
  <si>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</si>
  <si>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</si>
  <si>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</si>
  <si>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</si>
  <si>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</si>
  <si>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</si>
  <si>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</si>
  <si>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</si>
  <si>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</si>
  <si>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</si>
  <si>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</si>
  <si>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</si>
  <si>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</si>
  <si>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</si>
  <si>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</si>
  <si>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</si>
  <si>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</si>
  <si>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</si>
  <si>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</si>
  <si>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</si>
  <si>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</si>
  <si>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</si>
  <si>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</si>
  <si>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</si>
  <si>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</si>
  <si>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</si>
  <si>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</si>
  <si>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</si>
  <si>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</si>
  <si>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</si>
  <si>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</si>
  <si>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</si>
  <si>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</si>
  <si>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</si>
  <si>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</si>
  <si>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</si>
  <si>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</si>
  <si>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</si>
  <si>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</si>
  <si>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</si>
  <si>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</si>
  <si>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</si>
  <si>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</si>
  <si>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</si>
  <si>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</si>
  <si>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</si>
  <si>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</si>
  <si>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</si>
  <si>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</si>
  <si>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</si>
  <si>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</si>
  <si>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</si>
  <si>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</si>
  <si>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</si>
  <si>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</si>
  <si>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</si>
  <si>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</si>
  <si>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</si>
  <si>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</si>
  <si>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</si>
  <si>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</si>
  <si>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</si>
  <si>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</si>
  <si>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</si>
  <si>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</si>
  <si>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</si>
  <si>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</si>
  <si>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</si>
  <si>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</si>
  <si>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</si>
  <si>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</si>
  <si>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</si>
  <si>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</si>
  <si>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</si>
  <si>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</si>
  <si>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</si>
  <si>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</si>
  <si>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</si>
  <si>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</si>
  <si>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</si>
  <si>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</si>
  <si>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</si>
  <si>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</si>
  <si>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</si>
  <si>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</si>
  <si>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</si>
  <si>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</si>
  <si>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</si>
  <si>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</si>
  <si>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</si>
  <si>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</si>
  <si>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</si>
  <si>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</si>
  <si>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</si>
  <si>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</si>
  <si>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</si>
  <si>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</si>
  <si>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</si>
  <si>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</si>
  <si>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</si>
  <si>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</si>
  <si>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</si>
  <si>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</si>
  <si>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</si>
  <si>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</si>
  <si>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</si>
  <si>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</si>
  <si>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</si>
  <si>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</si>
  <si>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</si>
  <si>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</si>
  <si>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</si>
  <si>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</si>
  <si>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</si>
  <si>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</si>
  <si>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</si>
  <si>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</si>
  <si>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</si>
  <si>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</si>
  <si>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</si>
  <si>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</si>
  <si>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</si>
  <si>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</si>
  <si>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</si>
  <si>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</si>
  <si>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</si>
  <si>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</si>
  <si>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</si>
  <si>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</si>
  <si>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</si>
  <si>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</si>
  <si>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</si>
  <si>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</si>
  <si>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</si>
  <si>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</si>
  <si>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</si>
  <si>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</si>
  <si>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</si>
  <si>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</si>
  <si>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</si>
  <si>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</si>
  <si>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</si>
  <si>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</si>
  <si>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</si>
  <si>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</si>
  <si>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</si>
  <si>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</si>
  <si>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</si>
  <si>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</si>
  <si>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</si>
  <si>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</si>
  <si>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</si>
  <si>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</si>
  <si>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</si>
  <si>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</si>
  <si>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</si>
  <si>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</si>
  <si>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</si>
  <si>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</si>
  <si>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</si>
  <si>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</si>
  <si>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</si>
  <si>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</si>
  <si>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</si>
  <si>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</si>
  <si>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</si>
  <si>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</si>
  <si>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</si>
  <si>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</si>
  <si>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</si>
  <si>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</si>
  <si>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</si>
  <si>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</si>
  <si>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</si>
  <si>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</si>
  <si>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</si>
  <si>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</si>
  <si>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</si>
  <si>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</si>
  <si>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</si>
  <si>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</si>
  <si>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</si>
  <si>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</si>
  <si>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</si>
  <si>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</si>
  <si>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</si>
  <si>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</si>
  <si>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</si>
  <si>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</si>
  <si>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</si>
  <si>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</si>
  <si>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</si>
  <si>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</si>
  <si>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</si>
  <si>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</si>
  <si>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</si>
  <si>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</si>
  <si>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</si>
  <si>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</si>
  <si>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</si>
  <si>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</si>
  <si>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</si>
  <si>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</si>
  <si>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</si>
  <si>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</si>
  <si>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</si>
  <si>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</si>
  <si>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</si>
  <si>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</si>
  <si>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</si>
  <si>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</si>
  <si>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</si>
  <si>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</si>
  <si>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</si>
  <si>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</si>
  <si>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</si>
  <si>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</si>
  <si>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</si>
  <si>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</si>
  <si>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</si>
  <si>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</si>
  <si>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</si>
  <si>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</si>
  <si>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</si>
  <si>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</si>
  <si>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</si>
  <si>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</si>
  <si>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</si>
  <si>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</si>
  <si>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</si>
  <si>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</si>
  <si>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</si>
  <si>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</si>
  <si>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</si>
  <si>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</si>
  <si>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</si>
  <si>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</si>
  <si>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</si>
  <si>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</si>
  <si>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</si>
  <si>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</si>
  <si>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</si>
  <si>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</si>
  <si>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</si>
  <si>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</si>
  <si>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</si>
  <si>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</si>
  <si>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</si>
  <si>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</si>
  <si>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</si>
  <si>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</si>
  <si>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</si>
  <si>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</si>
  <si>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</si>
  <si>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</si>
  <si>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</si>
  <si>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</si>
  <si>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</si>
  <si>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</si>
  <si>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</si>
  <si>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</si>
  <si>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</si>
  <si>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</si>
  <si>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</si>
  <si>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</si>
  <si>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</si>
  <si>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</si>
  <si>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</si>
  <si>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</si>
  <si>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</si>
  <si>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</si>
  <si>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</si>
  <si>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</si>
  <si>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</si>
  <si>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</si>
  <si>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</si>
  <si>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</si>
  <si>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</si>
  <si>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</si>
  <si>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</si>
  <si>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</si>
  <si>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</si>
  <si>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</si>
  <si>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</si>
  <si>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</si>
  <si>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</si>
  <si>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</si>
  <si>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</si>
  <si>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</si>
  <si>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</si>
  <si>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</si>
  <si>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</si>
  <si>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</si>
  <si>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</si>
  <si>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</si>
  <si>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</si>
  <si>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</si>
  <si>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</si>
  <si>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</si>
  <si>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</si>
  <si>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</si>
  <si>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</si>
  <si>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</si>
  <si>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</si>
  <si>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</si>
  <si>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</si>
  <si>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</si>
  <si>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</si>
  <si>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</si>
  <si>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</si>
  <si>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</si>
  <si>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</si>
  <si>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</si>
  <si>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</si>
  <si>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</si>
  <si>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</si>
  <si>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</si>
  <si>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</si>
  <si>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</si>
  <si>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</si>
  <si>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</si>
  <si>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</si>
  <si>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</si>
  <si>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</si>
  <si>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</si>
  <si>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</si>
  <si>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</si>
  <si>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</si>
  <si>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</si>
  <si>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</si>
  <si>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</si>
  <si>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</si>
  <si>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</si>
  <si>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</si>
  <si>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</si>
  <si>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</si>
  <si>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</si>
  <si>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</si>
  <si>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</si>
  <si>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</si>
  <si>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</si>
  <si>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</si>
  <si>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</si>
  <si>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</si>
  <si>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</si>
  <si>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</si>
  <si>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</si>
  <si>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</si>
  <si>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</si>
  <si>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</si>
  <si>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</si>
  <si>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</si>
  <si>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</si>
  <si>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</si>
  <si>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</si>
  <si>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</si>
  <si>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</si>
  <si>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</si>
  <si>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</si>
  <si>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</si>
  <si>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</si>
  <si>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</si>
  <si>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</si>
  <si>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</si>
  <si>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</si>
  <si>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</si>
  <si>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</si>
  <si>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</si>
  <si>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</si>
  <si>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</si>
  <si>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</si>
  <si>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</si>
  <si>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</si>
  <si>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</si>
  <si>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</si>
  <si>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</si>
  <si>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</si>
  <si>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</si>
  <si>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</si>
  <si>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</si>
  <si>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</si>
  <si>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</si>
  <si>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</si>
  <si>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</si>
  <si>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</si>
  <si>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</si>
  <si>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</si>
  <si>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</si>
  <si>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</si>
  <si>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</si>
  <si>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</si>
  <si>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</si>
  <si>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</si>
  <si>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</si>
  <si>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</si>
  <si>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</si>
  <si>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</si>
  <si>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</si>
  <si>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</si>
  <si>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</si>
  <si>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</si>
  <si>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</si>
  <si>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</si>
  <si>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</si>
  <si>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</si>
  <si>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</si>
  <si>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</si>
  <si>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</si>
  <si>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</si>
  <si>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</si>
  <si>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</si>
  <si>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</si>
  <si>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</si>
  <si>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</si>
  <si>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</si>
  <si>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</si>
  <si>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</si>
  <si>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</si>
  <si>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</si>
  <si>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</si>
  <si>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</si>
  <si>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</si>
  <si>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</si>
  <si>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</si>
  <si>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</si>
  <si>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</si>
  <si>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</si>
  <si>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</si>
  <si>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</si>
  <si>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</si>
  <si>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</si>
  <si>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</si>
  <si>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</si>
  <si>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</si>
  <si>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</si>
  <si>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</si>
  <si>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</si>
  <si>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</si>
  <si>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</si>
  <si>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</si>
  <si>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</si>
  <si>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</si>
  <si>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</si>
  <si>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</si>
  <si>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</si>
  <si>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</si>
  <si>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</si>
  <si>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</si>
  <si>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</si>
  <si>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</si>
  <si>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</si>
  <si>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</si>
  <si>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</si>
  <si>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</si>
  <si>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</si>
  <si>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</si>
  <si>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</si>
  <si>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</si>
  <si>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</si>
  <si>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</si>
  <si>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</si>
  <si>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</si>
  <si>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</si>
  <si>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</si>
  <si>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</si>
  <si>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</si>
  <si>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</si>
  <si>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</si>
  <si>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</si>
  <si>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</si>
  <si>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</si>
  <si>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</si>
  <si>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</si>
  <si>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</si>
  <si>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</si>
  <si>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</si>
  <si>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</si>
  <si>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</si>
  <si>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</si>
  <si>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</si>
  <si>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</si>
  <si>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</si>
  <si>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</si>
  <si>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</si>
  <si>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</si>
  <si>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</si>
  <si>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</si>
  <si>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</si>
  <si>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</si>
  <si>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</si>
  <si>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</si>
  <si>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</si>
  <si>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</si>
  <si>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</si>
  <si>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</si>
  <si>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</si>
  <si>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</si>
  <si>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</si>
  <si>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</si>
  <si>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</si>
  <si>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</si>
  <si>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</si>
  <si>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</si>
  <si>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</si>
  <si>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</si>
  <si>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</si>
  <si>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</si>
  <si>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</si>
  <si>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</si>
  <si>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</si>
  <si>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</si>
  <si>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</si>
  <si>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</si>
  <si>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</si>
  <si>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</si>
  <si>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</si>
  <si>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</si>
  <si>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</si>
  <si>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</si>
  <si>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</si>
  <si>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</si>
  <si>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</si>
  <si>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</si>
  <si>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</si>
  <si>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</si>
  <si>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</si>
  <si>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</si>
  <si>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</si>
  <si>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</si>
  <si>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</si>
  <si>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</si>
  <si>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</si>
  <si>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</si>
  <si>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</si>
  <si>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</si>
  <si>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</si>
  <si>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</si>
  <si>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</si>
  <si>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</si>
  <si>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</si>
  <si>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</si>
  <si>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</si>
  <si>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</si>
  <si>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</si>
  <si>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</si>
  <si>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</si>
  <si>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</si>
  <si>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</si>
  <si>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</si>
  <si>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</si>
  <si>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</si>
  <si>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</si>
  <si>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</si>
  <si>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</si>
  <si>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</si>
  <si>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</si>
  <si>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</si>
  <si>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</si>
  <si>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</si>
  <si>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</si>
  <si>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</si>
  <si>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</si>
  <si>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</si>
  <si>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</si>
  <si>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</si>
  <si>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</si>
  <si>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</si>
  <si>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</si>
  <si>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</si>
  <si>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</si>
  <si>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</si>
  <si>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</si>
  <si>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</si>
  <si>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</si>
  <si>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</si>
  <si>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</si>
  <si>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</si>
  <si>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</si>
  <si>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</si>
  <si>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</si>
  <si>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</si>
  <si>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</si>
  <si>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</si>
  <si>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</si>
  <si>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</si>
  <si>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</si>
  <si>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</si>
  <si>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</si>
  <si>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</si>
  <si>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</si>
  <si>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</si>
  <si>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</si>
  <si>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</si>
  <si>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</si>
  <si>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</si>
  <si>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</si>
  <si>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</si>
  <si>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</si>
  <si>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</si>
  <si>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</si>
  <si>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</si>
  <si>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</si>
  <si>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</si>
  <si>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</si>
  <si>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</si>
  <si>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</si>
  <si>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</si>
  <si>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</si>
  <si>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</si>
  <si>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</si>
  <si>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</si>
  <si>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</si>
  <si>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</si>
  <si>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</si>
  <si>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</si>
  <si>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</si>
  <si>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</si>
  <si>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</si>
  <si>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</si>
  <si>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</si>
  <si>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</si>
  <si>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</si>
  <si>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</si>
  <si>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</si>
  <si>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</si>
  <si>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</si>
  <si>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</si>
  <si>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</si>
  <si>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</si>
  <si>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</si>
  <si>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</si>
  <si>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</si>
  <si>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</si>
  <si>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</si>
  <si>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</si>
  <si>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</si>
  <si>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</si>
  <si>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</si>
  <si>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</si>
  <si>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</si>
  <si>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</si>
  <si>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</si>
  <si>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</si>
  <si>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</si>
  <si>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</si>
  <si>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</si>
  <si>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</si>
  <si>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</si>
  <si>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</si>
  <si>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</si>
  <si>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</si>
  <si>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</si>
  <si>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</si>
  <si>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</si>
  <si>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</si>
  <si>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</si>
  <si>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</si>
  <si>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</si>
  <si>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</si>
  <si>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</si>
  <si>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</si>
  <si>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</si>
  <si>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</si>
  <si>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</si>
  <si>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</si>
  <si>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</si>
  <si>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</si>
  <si>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</si>
  <si>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</si>
  <si>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</si>
  <si>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</si>
  <si>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</si>
  <si>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</si>
  <si>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</si>
  <si>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</si>
  <si>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</si>
  <si>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</si>
  <si>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</si>
  <si>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</si>
  <si>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</si>
  <si>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</si>
  <si>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</si>
  <si>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</si>
  <si>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</si>
  <si>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</si>
  <si>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</si>
  <si>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</si>
  <si>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</si>
  <si>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</si>
  <si>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</si>
  <si>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</si>
  <si>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</si>
  <si>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</si>
  <si>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</si>
  <si>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</si>
  <si>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</si>
  <si>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</si>
  <si>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</si>
  <si>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</si>
  <si>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</si>
  <si>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</si>
  <si>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</si>
  <si>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</si>
  <si>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</si>
  <si>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</si>
  <si>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</si>
  <si>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</si>
  <si>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</si>
  <si>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</si>
  <si>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</si>
  <si>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</si>
  <si>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</si>
  <si>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</si>
  <si>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</si>
  <si>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</si>
  <si>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</si>
  <si>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</si>
  <si>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</si>
  <si>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</si>
  <si>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</si>
  <si>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</si>
  <si>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</si>
  <si>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</si>
  <si>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</si>
  <si>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</si>
  <si>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</si>
  <si>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</si>
  <si>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</si>
  <si>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</si>
  <si>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</si>
  <si>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</si>
  <si>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</si>
  <si>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</si>
  <si>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</si>
  <si>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</si>
  <si>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</si>
  <si>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</si>
  <si>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</si>
  <si>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</si>
  <si>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</si>
  <si>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</si>
  <si>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</si>
  <si>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</si>
  <si>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</si>
  <si>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</si>
  <si>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</si>
  <si>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</si>
  <si>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</si>
  <si>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</si>
  <si>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</si>
  <si>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</si>
  <si>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</si>
  <si>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</si>
  <si>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</si>
  <si>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</si>
  <si>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</si>
  <si>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</si>
  <si>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</si>
  <si>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</si>
  <si>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</si>
  <si>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</si>
  <si>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</si>
  <si>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</si>
  <si>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</si>
  <si>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</si>
  <si>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</si>
  <si>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</si>
  <si>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</si>
  <si>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</si>
  <si>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</si>
  <si>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</si>
  <si>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</si>
  <si>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</si>
  <si>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</si>
  <si>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</si>
  <si>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</si>
  <si>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</si>
  <si>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</si>
  <si>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</si>
  <si>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</si>
  <si>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</si>
  <si>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</si>
  <si>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</si>
  <si>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</si>
  <si>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</si>
  <si>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</si>
  <si>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</si>
  <si>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</si>
  <si>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</si>
  <si>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</si>
  <si>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</si>
  <si>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</si>
  <si>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</si>
  <si>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</si>
  <si>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</si>
  <si>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</si>
  <si>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</si>
  <si>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</si>
  <si>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</si>
  <si>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</si>
  <si>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</si>
  <si>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</si>
  <si>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</si>
  <si>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</si>
  <si>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</si>
  <si>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</si>
  <si>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</si>
  <si>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</si>
  <si>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</si>
  <si>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</si>
  <si>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</si>
  <si>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</si>
  <si>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</si>
  <si>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</si>
  <si>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</si>
  <si>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</si>
  <si>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</si>
  <si>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</si>
  <si>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</si>
  <si>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</si>
  <si>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</si>
  <si>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</si>
  <si>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</si>
  <si>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</si>
  <si>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</si>
  <si>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</si>
  <si>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</si>
  <si>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</si>
  <si>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</si>
  <si>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</si>
  <si>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</si>
  <si>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</si>
  <si>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</si>
  <si>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</si>
  <si>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</si>
  <si>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</si>
  <si>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</si>
  <si>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</si>
  <si>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</si>
  <si>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</si>
  <si>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</si>
  <si>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</si>
  <si>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</si>
  <si>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</si>
  <si>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</si>
  <si>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</si>
  <si>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</si>
  <si>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</si>
  <si>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</si>
  <si>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</si>
  <si>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</si>
  <si>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</si>
  <si>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</si>
  <si>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</si>
  <si>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</si>
  <si>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</si>
  <si>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</si>
  <si>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</si>
  <si>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</si>
  <si>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</si>
  <si>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</si>
  <si>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</si>
  <si>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</si>
  <si>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</si>
  <si>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</si>
  <si>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</si>
  <si>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</si>
  <si>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</si>
  <si>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</si>
  <si>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</si>
  <si>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</si>
  <si>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</si>
  <si>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</si>
  <si>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</si>
  <si>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</si>
  <si>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</si>
  <si>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</si>
  <si>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</si>
  <si>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</si>
  <si>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</si>
  <si>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</si>
  <si>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</si>
  <si>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</si>
  <si>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</si>
  <si>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</si>
  <si>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</si>
  <si>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</si>
  <si>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</si>
  <si>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</si>
  <si>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</si>
  <si>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</si>
  <si>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</si>
  <si>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</si>
  <si>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</si>
  <si>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</si>
  <si>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</si>
  <si>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</si>
  <si>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</si>
  <si>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</si>
  <si>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</si>
  <si>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</si>
  <si>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</si>
  <si>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</si>
  <si>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</si>
  <si>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</si>
  <si>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</si>
  <si>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</si>
  <si>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</si>
  <si>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</si>
  <si>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</si>
  <si>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</si>
  <si>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</si>
  <si>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</si>
  <si>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</si>
  <si>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</si>
  <si>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</si>
  <si>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</si>
  <si>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</si>
  <si>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</si>
  <si>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</si>
  <si>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</si>
  <si>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</si>
  <si>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</si>
  <si>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</si>
  <si>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</si>
  <si>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</si>
  <si>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</si>
  <si>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</si>
  <si>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</si>
  <si>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</si>
  <si>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</si>
  <si>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</si>
  <si>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</si>
  <si>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</si>
  <si>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</si>
  <si>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</si>
  <si>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</si>
  <si>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</si>
  <si>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</si>
  <si>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</si>
  <si>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</si>
  <si>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</si>
  <si>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</si>
  <si>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</si>
  <si>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</si>
  <si>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</si>
  <si>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</si>
  <si>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</si>
  <si>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</si>
  <si>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</si>
  <si>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</si>
  <si>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</si>
  <si>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</si>
  <si>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</si>
  <si>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</si>
  <si>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</si>
  <si>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</si>
  <si>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</si>
  <si>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</si>
  <si>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</si>
  <si>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</si>
  <si>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</si>
  <si>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</si>
  <si>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</si>
  <si>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</si>
  <si>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</si>
  <si>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</si>
  <si>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</si>
  <si>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</si>
  <si>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</si>
  <si>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</si>
  <si>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</si>
  <si>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</si>
  <si>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</si>
  <si>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</si>
  <si>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</si>
  <si>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</si>
  <si>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</si>
  <si>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</si>
  <si>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</si>
  <si>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</si>
  <si>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</si>
  <si>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</si>
  <si>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</si>
  <si>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</si>
  <si>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</si>
  <si>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</si>
  <si>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</si>
  <si>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</si>
  <si>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</si>
  <si>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</si>
  <si>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</si>
  <si>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</si>
  <si>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</si>
  <si>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</si>
  <si>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</si>
  <si>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</si>
  <si>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</si>
  <si>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</si>
  <si>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</si>
  <si>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</si>
  <si>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</si>
  <si>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</si>
  <si>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</si>
  <si>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</si>
  <si>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</si>
  <si>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</si>
  <si>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</si>
  <si>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</si>
  <si>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</si>
  <si>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</si>
  <si>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</si>
  <si>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</si>
  <si>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</si>
  <si>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</si>
  <si>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</si>
  <si>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</si>
  <si>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</si>
  <si>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</si>
  <si>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</si>
  <si>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</si>
  <si>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</si>
  <si>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</si>
  <si>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</si>
  <si>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</si>
  <si>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</si>
  <si>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</si>
  <si>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</si>
  <si>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</si>
  <si>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</si>
  <si>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</si>
  <si>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</si>
  <si>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</si>
  <si>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</si>
  <si>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</si>
  <si>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</si>
  <si>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</si>
  <si>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</si>
  <si>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</si>
  <si>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</si>
  <si>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</si>
  <si>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</si>
  <si>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</si>
  <si>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</si>
  <si>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</si>
  <si>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</si>
  <si>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</si>
  <si>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</si>
  <si>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</si>
  <si>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</si>
  <si>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</si>
  <si>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</si>
  <si>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</si>
  <si>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</si>
  <si>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</si>
  <si>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</si>
  <si>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</si>
  <si>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</si>
  <si>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</si>
  <si>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</si>
  <si>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</si>
  <si>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</si>
  <si>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</si>
  <si>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</si>
  <si>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</si>
  <si>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</si>
  <si>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</si>
  <si>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</si>
  <si>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</si>
  <si>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</si>
  <si>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</si>
  <si>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</si>
  <si>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</si>
  <si>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</si>
  <si>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</si>
  <si>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</si>
  <si>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</si>
  <si>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</si>
  <si>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</si>
  <si>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</si>
  <si>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</si>
  <si>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</si>
  <si>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</si>
  <si>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</si>
  <si>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</si>
  <si>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</si>
  <si>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</si>
  <si>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</si>
  <si>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</si>
  <si>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</si>
  <si>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</si>
  <si>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</si>
  <si>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</si>
  <si>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</si>
  <si>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</si>
  <si>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</si>
  <si>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</si>
  <si>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</si>
  <si>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</si>
  <si>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</si>
  <si>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</si>
  <si>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</si>
  <si>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</si>
  <si>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</si>
  <si>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</si>
  <si>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</si>
  <si>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</si>
  <si>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</si>
  <si>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</si>
  <si>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</si>
  <si>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</si>
  <si>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</si>
  <si>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</si>
  <si>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</si>
  <si>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</si>
  <si>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</si>
  <si>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</si>
  <si>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</si>
  <si>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</si>
  <si>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</si>
  <si>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</si>
  <si>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</si>
  <si>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</si>
  <si>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</si>
  <si>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</si>
  <si>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</si>
  <si>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</si>
  <si>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</si>
  <si>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</si>
  <si>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</si>
  <si>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</si>
  <si>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</si>
  <si>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</si>
  <si>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</si>
  <si>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</si>
  <si>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</si>
  <si>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</si>
  <si>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</si>
  <si>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</si>
  <si>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</si>
  <si>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</si>
  <si>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</si>
  <si>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</si>
  <si>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</si>
  <si>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</si>
  <si>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</si>
  <si>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</si>
  <si>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</si>
  <si>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</si>
  <si>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</si>
  <si>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</si>
  <si>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</si>
  <si>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</si>
  <si>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</si>
  <si>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</si>
  <si>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</si>
  <si>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</si>
  <si>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</si>
  <si>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</si>
  <si>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</si>
  <si>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</si>
  <si>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</si>
  <si>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</si>
  <si>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</si>
  <si>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</si>
  <si>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</si>
  <si>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</si>
  <si>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</si>
  <si>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</si>
  <si>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</si>
  <si>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</si>
  <si>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</si>
  <si>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</si>
  <si>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</si>
  <si>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</si>
  <si>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</si>
  <si>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</si>
  <si>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</si>
  <si>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</si>
  <si>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</si>
  <si>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</si>
  <si>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</si>
  <si>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</si>
  <si>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</si>
  <si>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</si>
  <si>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</si>
  <si>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</si>
  <si>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</si>
  <si>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</si>
  <si>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</si>
  <si>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</si>
  <si>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</si>
  <si>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</si>
  <si>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</si>
  <si>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</si>
  <si>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</si>
  <si>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</si>
  <si>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</si>
  <si>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</si>
  <si>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</si>
  <si>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</si>
  <si>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</si>
  <si>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</si>
  <si>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</si>
  <si>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</si>
  <si>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</si>
  <si>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</si>
  <si>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</si>
  <si>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</si>
  <si>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</si>
  <si>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</si>
  <si>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</si>
  <si>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</si>
  <si>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</si>
  <si>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</si>
  <si>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</si>
  <si>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</si>
  <si>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</si>
  <si>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</si>
  <si>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</si>
  <si>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</si>
  <si>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</si>
  <si>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</si>
  <si>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</si>
  <si>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</si>
  <si>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</si>
  <si>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</si>
  <si>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</si>
  <si>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</si>
  <si>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</si>
  <si>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</si>
  <si>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</si>
  <si>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</si>
  <si>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</si>
  <si>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</si>
  <si>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</si>
  <si>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</si>
  <si>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</si>
  <si>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</si>
  <si>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</si>
  <si>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</si>
  <si>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</si>
  <si>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</si>
  <si>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</si>
  <si>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</si>
  <si>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</si>
  <si>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</si>
  <si>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</si>
  <si>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</si>
  <si>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</si>
  <si>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</si>
  <si>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</si>
  <si>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</si>
  <si>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</si>
  <si>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</si>
  <si>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</si>
  <si>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</si>
  <si>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</si>
  <si>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</si>
  <si>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</si>
  <si>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</si>
  <si>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</si>
  <si>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</si>
  <si>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</si>
  <si>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</si>
  <si>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</si>
  <si>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</si>
  <si>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</si>
  <si>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</si>
  <si>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</si>
  <si>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</si>
  <si>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</si>
  <si>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</si>
  <si>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</si>
  <si>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</si>
  <si>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</si>
  <si>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</si>
  <si>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</si>
  <si>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</si>
  <si>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</si>
  <si>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</si>
  <si>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</si>
  <si>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</si>
  <si>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</si>
  <si>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</si>
  <si>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</si>
  <si>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</si>
  <si>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</si>
  <si>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</si>
  <si>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</si>
  <si>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</si>
  <si>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</si>
  <si>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</si>
  <si>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</si>
  <si>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</si>
  <si>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</si>
  <si>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</si>
  <si>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</si>
  <si>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</si>
  <si>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</si>
  <si>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</si>
  <si>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</si>
  <si>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</si>
  <si>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</si>
  <si>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</si>
  <si>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</si>
  <si>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</si>
  <si>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</si>
  <si>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</si>
  <si>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</si>
  <si>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</si>
  <si>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</si>
  <si>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</si>
  <si>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</si>
  <si>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</si>
  <si>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</si>
  <si>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</si>
  <si>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</si>
  <si>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</si>
  <si>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</si>
  <si>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</si>
  <si>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</si>
  <si>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</si>
  <si>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</si>
  <si>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</si>
  <si>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</si>
  <si>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</si>
  <si>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</si>
  <si>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</si>
  <si>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</si>
  <si>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</si>
  <si>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</si>
  <si>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</si>
  <si>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</si>
  <si>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</si>
  <si>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</si>
  <si>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</si>
  <si>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</si>
  <si>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</si>
  <si>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</si>
  <si>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</si>
  <si>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</si>
  <si>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</si>
  <si>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</si>
  <si>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</si>
  <si>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</si>
  <si>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</si>
  <si>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</si>
  <si>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</si>
  <si>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</si>
  <si>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</si>
  <si>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</si>
  <si>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</si>
  <si>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</si>
  <si>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</si>
  <si>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</si>
  <si>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</si>
  <si>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</si>
  <si>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</si>
  <si>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</si>
  <si>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</si>
  <si>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</si>
  <si>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</si>
  <si>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</si>
  <si>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</si>
  <si>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</si>
  <si>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</si>
  <si>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</si>
  <si>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</si>
  <si>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</si>
  <si>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</si>
  <si>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</si>
  <si>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</si>
  <si>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</si>
  <si>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</si>
  <si>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</si>
  <si>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</si>
  <si>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</si>
  <si>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</si>
  <si>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</si>
  <si>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</si>
  <si>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</si>
  <si>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</si>
  <si>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</si>
  <si>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</si>
  <si>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</si>
  <si>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</si>
  <si>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</si>
  <si>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</si>
  <si>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</si>
  <si>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</si>
  <si>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</si>
  <si>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</si>
  <si>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</si>
  <si>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</si>
  <si>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</si>
  <si>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</si>
  <si>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</si>
  <si>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</si>
  <si>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</si>
  <si>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</si>
  <si>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</si>
  <si>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</si>
  <si>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</si>
  <si>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</si>
  <si>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</si>
  <si>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</si>
  <si>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</si>
  <si>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</si>
  <si>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</si>
  <si>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</si>
  <si>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</si>
  <si>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</si>
  <si>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</si>
  <si>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</si>
  <si>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</si>
  <si>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</si>
  <si>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</si>
  <si>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</si>
  <si>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</si>
  <si>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</si>
  <si>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</si>
  <si>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</si>
  <si>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</si>
  <si>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</si>
  <si>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</si>
  <si>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</si>
  <si>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</si>
  <si>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</si>
  <si>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</si>
  <si>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</si>
  <si>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</si>
  <si>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</si>
  <si>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</si>
  <si>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</si>
  <si>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</si>
  <si>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</si>
  <si>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</si>
  <si>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</si>
  <si>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</si>
  <si>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</si>
  <si>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</si>
  <si>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</si>
  <si>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</si>
  <si>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</si>
  <si>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</si>
  <si>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</si>
  <si>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</si>
  <si>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</si>
  <si>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</si>
  <si>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</si>
  <si>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</si>
  <si>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</si>
  <si>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</si>
  <si>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</si>
  <si>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</si>
  <si>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</si>
  <si>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</si>
  <si>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</si>
  <si>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</si>
  <si>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</si>
  <si>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</si>
  <si>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</si>
  <si>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</si>
  <si>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</si>
  <si>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</si>
  <si>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</si>
  <si>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</si>
  <si>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</si>
  <si>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</si>
  <si>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</si>
  <si>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</si>
  <si>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</si>
  <si>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</si>
  <si>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</si>
  <si>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</si>
  <si>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</si>
  <si>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</si>
  <si>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</si>
  <si>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</si>
  <si>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</si>
  <si>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</si>
  <si>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</si>
  <si>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</si>
  <si>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</si>
  <si>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</si>
  <si>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</si>
  <si>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</si>
  <si>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</si>
  <si>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</si>
  <si>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</si>
  <si>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</si>
  <si>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</si>
  <si>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</si>
  <si>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</si>
  <si>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</si>
  <si>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</si>
  <si>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</si>
  <si>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</si>
  <si>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</si>
  <si>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</si>
  <si>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</si>
  <si>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</si>
  <si>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</si>
  <si>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</si>
  <si>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</si>
  <si>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</si>
  <si>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</si>
  <si>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</si>
  <si>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</si>
  <si>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</si>
  <si>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</si>
  <si>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</si>
  <si>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</si>
  <si>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</si>
  <si>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</si>
  <si>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</si>
  <si>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</si>
  <si>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</si>
  <si>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</si>
  <si>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</si>
  <si>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</si>
  <si>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</si>
  <si>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</si>
  <si>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</si>
  <si>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</si>
  <si>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</si>
  <si>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</si>
  <si>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</si>
  <si>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</si>
  <si>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</si>
  <si>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</si>
  <si>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</si>
  <si>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</si>
  <si>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</si>
  <si>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</si>
  <si>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</si>
  <si>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</si>
  <si>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</si>
  <si>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</si>
  <si>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</si>
  <si>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</si>
  <si>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</si>
  <si>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</si>
  <si>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</si>
  <si>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</si>
  <si>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</si>
  <si>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</si>
  <si>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</si>
  <si>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</si>
  <si>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</si>
  <si>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</si>
  <si>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</si>
  <si>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</si>
  <si>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</si>
  <si>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</si>
  <si>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</si>
  <si>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</si>
  <si>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</si>
  <si>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</si>
  <si>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</si>
  <si>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</si>
  <si>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</si>
  <si>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</si>
  <si>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</si>
  <si>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</si>
  <si>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</si>
  <si>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</si>
  <si>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</si>
  <si>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</si>
  <si>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</si>
  <si>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</si>
  <si>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</si>
  <si>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</si>
  <si>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</si>
  <si>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</si>
  <si>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</si>
  <si>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</si>
  <si>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</si>
  <si>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</si>
  <si>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</si>
  <si>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</si>
  <si>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</si>
  <si>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</si>
  <si>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</si>
  <si>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</si>
  <si>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</si>
  <si>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</si>
  <si>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</si>
  <si>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</si>
  <si>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</si>
  <si>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</si>
  <si>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</si>
  <si>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</si>
  <si>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</si>
  <si>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</si>
  <si>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</si>
  <si>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</si>
  <si>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</si>
  <si>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</si>
  <si>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</si>
  <si>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</si>
  <si>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</si>
  <si>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</si>
  <si>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</si>
  <si>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</si>
  <si>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</si>
  <si>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</si>
  <si>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</si>
  <si>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</si>
  <si>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</si>
  <si>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</si>
  <si>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</si>
  <si>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</si>
  <si>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</si>
  <si>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</si>
  <si>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</si>
  <si>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</si>
  <si>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</si>
  <si>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</si>
  <si>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</si>
  <si>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</si>
  <si>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</si>
  <si>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</si>
  <si>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</si>
  <si>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</si>
  <si>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</si>
  <si>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</si>
  <si>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</si>
  <si>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</si>
  <si>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</si>
  <si>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</si>
  <si>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</si>
  <si>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</si>
  <si>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</si>
  <si>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</si>
  <si>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</si>
  <si>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</si>
  <si>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</si>
  <si>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</si>
  <si>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</si>
  <si>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</si>
  <si>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</si>
  <si>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</si>
  <si>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</si>
  <si>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</si>
  <si>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</si>
  <si>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</si>
  <si>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</si>
  <si>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</si>
  <si>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</si>
  <si>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</si>
  <si>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</si>
  <si>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</si>
  <si>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</si>
  <si>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</si>
  <si>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</si>
  <si>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</si>
  <si>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</si>
  <si>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</si>
  <si>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</si>
  <si>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</si>
  <si>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</si>
  <si>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</si>
  <si>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</si>
  <si>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</si>
  <si>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</si>
  <si>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</si>
  <si>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</si>
  <si>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</si>
  <si>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</si>
  <si>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</si>
  <si>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</si>
  <si>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</si>
  <si>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</si>
  <si>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</si>
  <si>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</si>
  <si>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</si>
  <si>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</si>
  <si>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</si>
  <si>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</si>
  <si>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</si>
  <si>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</si>
  <si>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</si>
  <si>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</si>
  <si>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</si>
  <si>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</si>
  <si>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</si>
  <si>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</si>
  <si>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</si>
  <si>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</si>
  <si>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</si>
  <si>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</si>
  <si>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</si>
  <si>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</si>
  <si>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</si>
  <si>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</si>
  <si>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</si>
  <si>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</si>
  <si>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</si>
  <si>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</si>
  <si>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</si>
  <si>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</si>
  <si>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</si>
  <si>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</si>
  <si>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</si>
  <si>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</si>
  <si>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</si>
  <si>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</si>
  <si>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</si>
  <si>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</si>
  <si>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</si>
  <si>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</si>
  <si>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</si>
  <si>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</si>
  <si>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</si>
  <si>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</si>
  <si>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</si>
  <si>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</si>
  <si>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</si>
  <si>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</si>
  <si>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</si>
  <si>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</si>
  <si>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</si>
  <si>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</si>
  <si>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</si>
  <si>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</si>
  <si>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</si>
  <si>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</si>
  <si>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</si>
  <si>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</si>
  <si>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</si>
  <si>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</si>
  <si>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</si>
  <si>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</si>
  <si>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</si>
  <si>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</si>
  <si>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</si>
  <si>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</si>
  <si>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</si>
  <si>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</si>
  <si>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</si>
  <si>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</si>
  <si>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</si>
  <si>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</si>
  <si>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</si>
  <si>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</si>
  <si>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</si>
  <si>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</si>
  <si>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</si>
  <si>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</si>
  <si>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</si>
  <si>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</si>
  <si>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</si>
  <si>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</si>
  <si>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</si>
  <si>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</si>
  <si>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</si>
  <si>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</si>
  <si>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</si>
  <si>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</si>
  <si>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</si>
  <si>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</si>
  <si>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</si>
  <si>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</si>
  <si>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</si>
  <si>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</si>
  <si>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</si>
  <si>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</si>
  <si>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</si>
  <si>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</si>
  <si>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</si>
  <si>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</si>
  <si>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</si>
  <si>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</si>
  <si>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</si>
  <si>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</si>
  <si>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</si>
  <si>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</si>
  <si>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</si>
  <si>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</si>
  <si>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</si>
  <si>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</si>
  <si>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</si>
  <si>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</si>
  <si>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</si>
  <si>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</si>
  <si>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</si>
  <si>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</si>
  <si>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</si>
  <si>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</si>
  <si>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</si>
  <si>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</si>
  <si>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</si>
  <si>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</si>
  <si>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</si>
  <si>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</si>
  <si>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</si>
  <si>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</si>
  <si>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</si>
  <si>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</si>
  <si>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</si>
  <si>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</si>
  <si>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</si>
  <si>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</si>
  <si>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</si>
  <si>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</si>
  <si>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</si>
  <si>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</si>
  <si>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</si>
  <si>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</si>
  <si>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</si>
  <si>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</si>
  <si>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</si>
  <si>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</si>
  <si>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</si>
  <si>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</si>
  <si>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</si>
  <si>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</si>
  <si>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</si>
  <si>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</si>
  <si>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</si>
  <si>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</si>
  <si>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</si>
  <si>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</si>
  <si>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</si>
  <si>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</si>
  <si>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</si>
  <si>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</si>
  <si>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</si>
  <si>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</si>
  <si>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</si>
  <si>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</si>
  <si>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</si>
  <si>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</si>
  <si>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</si>
  <si>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</si>
  <si>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</si>
  <si>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</si>
  <si>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</si>
  <si>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</si>
  <si>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</si>
  <si>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</si>
  <si>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</si>
  <si>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</si>
  <si>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</si>
  <si>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</si>
  <si>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</si>
  <si>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</si>
  <si>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</si>
  <si>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</si>
  <si>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</si>
  <si>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</si>
  <si>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</si>
  <si>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</si>
  <si>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</si>
  <si>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</si>
  <si>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</si>
  <si>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</si>
  <si>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</si>
  <si>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</si>
  <si>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</si>
  <si>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</si>
  <si>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</si>
  <si>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</si>
  <si>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</si>
  <si>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</si>
  <si>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</si>
  <si>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</si>
  <si>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</si>
  <si>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</si>
  <si>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</si>
  <si>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</si>
  <si>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</si>
  <si>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</si>
  <si>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</si>
  <si>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</si>
  <si>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</si>
  <si>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</si>
  <si>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</si>
  <si>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</si>
  <si>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</si>
  <si>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</si>
  <si>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</si>
  <si>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</si>
  <si>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</si>
  <si>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</si>
  <si>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</si>
  <si>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</si>
  <si>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</si>
  <si>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</si>
  <si>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</si>
  <si>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</si>
  <si>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</si>
  <si>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</si>
  <si>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</si>
  <si>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</si>
  <si>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</si>
  <si>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</si>
  <si>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</si>
  <si>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</si>
  <si>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</si>
  <si>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</si>
  <si>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</si>
  <si>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</si>
  <si>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</si>
  <si>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</si>
  <si>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</si>
  <si>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</si>
  <si>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</si>
  <si>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</si>
  <si>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</si>
  <si>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</si>
  <si>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</si>
  <si>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</si>
  <si>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</si>
  <si>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</si>
  <si>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</si>
  <si>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</si>
  <si>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</si>
  <si>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</si>
  <si>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</si>
  <si>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</si>
  <si>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</si>
  <si>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</si>
  <si>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</si>
  <si>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</si>
  <si>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</si>
  <si>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</si>
  <si>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</si>
  <si>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</si>
  <si>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</si>
  <si>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</si>
  <si>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</si>
  <si>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</si>
  <si>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</si>
  <si>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</si>
  <si>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</si>
  <si>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</si>
  <si>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</si>
  <si>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</si>
  <si>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</si>
  <si>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</si>
  <si>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</si>
  <si>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</si>
  <si>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</si>
  <si>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</si>
  <si>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</si>
  <si>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</si>
  <si>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</si>
  <si>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</si>
  <si>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</si>
  <si>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</si>
  <si>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</si>
  <si>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</si>
  <si>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</si>
  <si>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</si>
  <si>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</si>
  <si>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</si>
  <si>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</si>
  <si>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</si>
  <si>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</si>
  <si>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</si>
  <si>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</si>
  <si>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</si>
  <si>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</si>
  <si>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</si>
  <si>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</si>
  <si>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</si>
  <si>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</si>
  <si>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</si>
  <si>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</si>
  <si>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</si>
  <si>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</si>
  <si>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</si>
  <si>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</si>
  <si>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</si>
  <si>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</si>
  <si>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</si>
  <si>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</si>
  <si>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</si>
  <si>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</si>
  <si>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</si>
  <si>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</si>
  <si>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</si>
  <si>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</si>
  <si>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</si>
  <si>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</si>
  <si>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</si>
  <si>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</si>
  <si>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</si>
  <si>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</si>
  <si>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</si>
  <si>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</si>
  <si>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</si>
  <si>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</si>
  <si>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</si>
  <si>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</si>
  <si>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</si>
  <si>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</si>
  <si>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</si>
  <si>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</si>
  <si>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</si>
  <si>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</si>
  <si>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</si>
  <si>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</si>
  <si>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</si>
  <si>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</si>
  <si>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</si>
  <si>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</si>
  <si>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</si>
  <si>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</si>
  <si>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</si>
  <si>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</si>
  <si>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</si>
  <si>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</si>
  <si>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</si>
  <si>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</si>
  <si>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</si>
  <si>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</si>
  <si>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</si>
  <si>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</si>
  <si>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</si>
  <si>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</si>
  <si>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</si>
  <si>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</si>
  <si>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</si>
  <si>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</si>
  <si>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</si>
  <si>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</si>
  <si>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</si>
  <si>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</si>
  <si>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</si>
  <si>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</si>
  <si>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</si>
  <si>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</si>
  <si>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</si>
  <si>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</si>
  <si>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</si>
  <si>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</si>
  <si>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</si>
  <si>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</si>
  <si>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</si>
  <si>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</si>
  <si>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</si>
  <si>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</si>
  <si>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</si>
  <si>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</si>
  <si>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</si>
  <si>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</si>
  <si>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</si>
  <si>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</si>
  <si>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</si>
  <si>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</si>
  <si>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</si>
  <si>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</si>
  <si>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</si>
  <si>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</si>
  <si>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</si>
  <si>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</si>
  <si>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</si>
  <si>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</si>
  <si>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</si>
  <si>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</si>
  <si>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</si>
  <si>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</si>
  <si>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</si>
  <si>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</si>
  <si>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</si>
  <si>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</si>
  <si>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</si>
  <si>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</si>
  <si>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</si>
  <si>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</si>
  <si>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</si>
  <si>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</si>
  <si>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</si>
  <si>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</si>
  <si>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</si>
  <si>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</si>
  <si>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</si>
  <si>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</si>
  <si>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</si>
  <si>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</si>
  <si>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</si>
  <si>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</si>
  <si>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</si>
  <si>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</si>
  <si>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</si>
  <si>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</si>
  <si>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</si>
  <si>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</si>
  <si>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</si>
  <si>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</si>
  <si>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</si>
  <si>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</si>
  <si>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</si>
  <si>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</si>
  <si>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</si>
  <si>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</si>
  <si>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</si>
  <si>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</si>
  <si>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</si>
  <si>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</si>
  <si>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</si>
  <si>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</si>
  <si>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</si>
  <si>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</si>
  <si>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</si>
  <si>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</si>
  <si>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</si>
  <si>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</si>
  <si>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</si>
  <si>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</si>
  <si>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</si>
  <si>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</si>
  <si>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</si>
  <si>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</si>
  <si>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</si>
  <si>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</si>
  <si>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</si>
  <si>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</si>
  <si>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</si>
  <si>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</si>
  <si>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</si>
  <si>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</si>
  <si>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</si>
  <si>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</si>
  <si>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</si>
  <si>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</si>
  <si>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</si>
  <si>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</si>
  <si>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</si>
  <si>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</si>
  <si>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</si>
  <si>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</si>
  <si>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</si>
  <si>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</si>
  <si>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</si>
  <si>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</si>
  <si>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</si>
  <si>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</si>
  <si>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</si>
  <si>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</si>
  <si>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</si>
  <si>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</si>
  <si>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</si>
  <si>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</si>
  <si>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</si>
  <si>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</si>
  <si>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</si>
  <si>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</si>
  <si>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</si>
  <si>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</si>
  <si>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</si>
  <si>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</si>
  <si>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</si>
  <si>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</si>
  <si>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</si>
  <si>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</si>
  <si>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</si>
  <si>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</si>
  <si>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</si>
  <si>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</si>
  <si>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</si>
  <si>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</si>
  <si>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</si>
  <si>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</si>
  <si>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</si>
  <si>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</si>
  <si>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</si>
  <si>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</si>
  <si>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</si>
  <si>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</si>
  <si>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</si>
  <si>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</si>
  <si>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</si>
  <si>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</si>
  <si>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</si>
  <si>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</si>
  <si>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</si>
  <si>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</si>
  <si>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</si>
  <si>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</si>
  <si>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</si>
  <si>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</si>
  <si>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</si>
  <si>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</si>
  <si>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</si>
  <si>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</si>
  <si>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</si>
  <si>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</si>
  <si>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</si>
  <si>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</si>
  <si>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</si>
  <si>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</si>
  <si>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</si>
  <si>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</si>
  <si>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</si>
  <si>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</si>
  <si>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</si>
  <si>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</si>
  <si>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</si>
  <si>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</si>
  <si>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</si>
  <si>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</si>
  <si>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</si>
  <si>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</si>
  <si>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</si>
  <si>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</si>
  <si>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</si>
  <si>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</si>
  <si>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</si>
  <si>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</si>
  <si>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</si>
  <si>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</si>
  <si>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</si>
  <si>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</si>
  <si>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</si>
  <si>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</si>
  <si>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</si>
  <si>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</si>
  <si>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</si>
  <si>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</si>
  <si>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</si>
  <si>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</si>
  <si>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</si>
  <si>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</si>
  <si>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</si>
  <si>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</si>
  <si>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</si>
  <si>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</si>
  <si>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</si>
  <si>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</si>
  <si>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</si>
  <si>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</si>
  <si>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</si>
  <si>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</si>
  <si>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</si>
  <si>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</si>
  <si>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</si>
  <si>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</si>
  <si>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</si>
  <si>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</si>
  <si>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</si>
  <si>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</si>
  <si>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</si>
  <si>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</si>
  <si>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</si>
  <si>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</si>
  <si>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</si>
  <si>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</si>
  <si>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</si>
  <si>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</si>
  <si>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</si>
  <si>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</si>
  <si>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</si>
  <si>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</si>
  <si>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</si>
  <si>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</si>
  <si>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</si>
  <si>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</si>
  <si>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</si>
  <si>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</si>
  <si>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</si>
  <si>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</si>
  <si>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</si>
  <si>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</si>
  <si>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</si>
  <si>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</si>
  <si>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</si>
  <si>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</si>
  <si>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</si>
  <si>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</si>
  <si>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</si>
  <si>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</si>
  <si>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</si>
  <si>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</si>
  <si>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</si>
  <si>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</si>
  <si>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</si>
  <si>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</si>
  <si>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</si>
  <si>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</si>
  <si>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</si>
  <si>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</si>
  <si>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</si>
  <si>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</si>
  <si>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</si>
  <si>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</si>
  <si>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</si>
  <si>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</si>
  <si>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</si>
  <si>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</si>
  <si>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</si>
  <si>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</si>
  <si>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</si>
  <si>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</si>
  <si>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</si>
  <si>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</si>
  <si>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</si>
  <si>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</si>
  <si>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</si>
  <si>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</si>
  <si>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</si>
  <si>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</si>
  <si>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</si>
  <si>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</si>
  <si>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</si>
  <si>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</si>
  <si>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</si>
  <si>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</si>
  <si>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</si>
  <si>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</si>
  <si>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</si>
  <si>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</si>
  <si>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</si>
  <si>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</si>
  <si>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</si>
  <si>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</si>
  <si>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</si>
  <si>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</si>
  <si>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</si>
  <si>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</si>
  <si>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</si>
  <si>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</si>
  <si>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</si>
  <si>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</si>
  <si>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</si>
  <si>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</si>
  <si>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</si>
  <si>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</si>
  <si>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</si>
  <si>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</si>
  <si>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</si>
  <si>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</si>
  <si>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</si>
  <si>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</si>
  <si>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</si>
  <si>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</si>
  <si>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</si>
  <si>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</si>
  <si>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</si>
  <si>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</si>
  <si>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</si>
  <si>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</si>
  <si>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</si>
  <si>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</si>
  <si>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</si>
  <si>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</si>
  <si>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</si>
  <si>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</si>
  <si>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</si>
  <si>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</si>
  <si>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</si>
  <si>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</si>
  <si>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</si>
  <si>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</si>
  <si>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</si>
  <si>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</si>
  <si>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</si>
  <si>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</si>
  <si>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</si>
  <si>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</si>
  <si>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</si>
  <si>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</si>
  <si>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</si>
  <si>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</si>
  <si>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</si>
  <si>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</si>
  <si>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</si>
  <si>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</si>
  <si>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</si>
  <si>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</si>
  <si>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</si>
  <si>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</si>
  <si>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</si>
  <si>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</si>
  <si>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</si>
  <si>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</si>
  <si>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</si>
  <si>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</si>
  <si>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</si>
  <si>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</si>
  <si>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</si>
  <si>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</si>
  <si>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</si>
  <si>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</si>
  <si>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</si>
  <si>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</si>
  <si>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</si>
  <si>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</si>
  <si>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</si>
  <si>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</si>
  <si>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</si>
  <si>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</si>
  <si>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</si>
  <si>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</si>
  <si>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</si>
  <si>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</si>
  <si>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</si>
  <si>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</si>
  <si>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</si>
  <si>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</si>
  <si>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</si>
  <si>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</si>
  <si>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</si>
  <si>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</si>
  <si>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</si>
  <si>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</si>
  <si>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</si>
  <si>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</si>
  <si>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</si>
  <si>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</si>
  <si>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</si>
  <si>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</si>
  <si>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</si>
  <si>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</si>
  <si>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</si>
  <si>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</si>
  <si>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</si>
  <si>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</si>
  <si>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</si>
  <si>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</si>
  <si>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</si>
  <si>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</si>
  <si>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</si>
  <si>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</si>
  <si>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</si>
  <si>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</si>
  <si>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</si>
  <si>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</si>
  <si>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</si>
  <si>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</si>
  <si>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</si>
  <si>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</si>
  <si>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</si>
  <si>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</si>
  <si>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</si>
  <si>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</si>
  <si>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</si>
  <si>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</si>
  <si>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</si>
  <si>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</si>
  <si>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</si>
  <si>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</si>
  <si>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</si>
  <si>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</si>
  <si>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</si>
  <si>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</si>
  <si>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</si>
  <si>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</si>
  <si>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</si>
  <si>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</si>
  <si>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</si>
  <si>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</si>
  <si>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</si>
  <si>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</si>
  <si>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</si>
  <si>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</si>
  <si>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</si>
  <si>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</si>
  <si>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</si>
  <si>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</si>
  <si>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</si>
  <si>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</si>
  <si>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</si>
  <si>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</si>
  <si>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</si>
  <si>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</si>
  <si>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</si>
  <si>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</si>
  <si>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</si>
  <si>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</si>
  <si>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</si>
  <si>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</si>
  <si>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</si>
  <si>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</si>
  <si>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</si>
  <si>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</si>
  <si>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</si>
  <si>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</si>
  <si>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</si>
  <si>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</si>
  <si>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</si>
  <si>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</si>
  <si>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</si>
  <si>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</si>
  <si>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</si>
  <si>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</si>
  <si>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</si>
  <si>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</si>
  <si>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</si>
  <si>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</si>
  <si>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</si>
  <si>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</si>
  <si>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</si>
  <si>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</si>
  <si>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</si>
  <si>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</si>
  <si>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</si>
  <si>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</si>
  <si>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</si>
  <si>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</si>
  <si>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</si>
  <si>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</si>
  <si>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</si>
  <si>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</si>
  <si>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</si>
  <si>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</si>
  <si>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</si>
  <si>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</si>
  <si>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</si>
  <si>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</si>
  <si>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</si>
  <si>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</si>
  <si>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</si>
  <si>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</si>
  <si>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</si>
  <si>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</si>
  <si>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</si>
  <si>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</si>
  <si>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</si>
  <si>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</si>
  <si>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</si>
  <si>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</si>
  <si>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</si>
  <si>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</si>
  <si>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</si>
  <si>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</si>
  <si>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</si>
  <si>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</si>
  <si>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</si>
  <si>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</si>
  <si>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</si>
  <si>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</si>
  <si>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</si>
  <si>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</si>
  <si>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</si>
  <si>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</si>
  <si>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</si>
  <si>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</si>
  <si>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</si>
  <si>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</si>
  <si>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</si>
  <si>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</si>
  <si>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</si>
  <si>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</si>
  <si>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</si>
  <si>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</si>
  <si>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</si>
  <si>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</si>
  <si>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</si>
  <si>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</si>
  <si>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</si>
  <si>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</si>
  <si>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</si>
  <si>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</si>
  <si>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</si>
  <si>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</si>
  <si>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</si>
  <si>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</si>
  <si>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</si>
  <si>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</si>
  <si>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</si>
  <si>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</si>
  <si>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</si>
  <si>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</si>
  <si>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</si>
  <si>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</si>
  <si>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</si>
  <si>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</si>
  <si>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</si>
  <si>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</si>
  <si>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</si>
  <si>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</si>
  <si>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</si>
  <si>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</si>
  <si>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</si>
  <si>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</si>
  <si>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</si>
  <si>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</si>
  <si>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</si>
  <si>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</si>
  <si>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</si>
  <si>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</si>
  <si>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</si>
  <si>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</si>
  <si>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</si>
  <si>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</si>
  <si>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</si>
  <si>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</si>
  <si>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</si>
  <si>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</si>
  <si>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</si>
  <si>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</si>
  <si>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</si>
  <si>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</si>
  <si>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</si>
  <si>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</si>
  <si>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</si>
  <si>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</si>
  <si>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</si>
  <si>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</si>
  <si>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</si>
  <si>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</si>
  <si>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</si>
  <si>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</si>
  <si>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</si>
  <si>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</si>
  <si>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</si>
  <si>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</si>
  <si>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</si>
  <si>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</si>
  <si>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</si>
  <si>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</si>
  <si>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</si>
  <si>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</si>
  <si>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</si>
  <si>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</si>
  <si>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</si>
  <si>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</si>
  <si>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</si>
  <si>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</si>
  <si>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</si>
  <si>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</si>
  <si>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</si>
  <si>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</si>
  <si>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</si>
  <si>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</si>
  <si>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</si>
  <si>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</si>
  <si>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</si>
  <si>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</si>
  <si>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</si>
  <si>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</si>
  <si>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</si>
  <si>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</si>
  <si>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</si>
  <si>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</si>
  <si>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</si>
  <si>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</si>
  <si>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</si>
  <si>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</si>
  <si>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</si>
  <si>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</si>
  <si>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</si>
  <si>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</si>
  <si>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</si>
  <si>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</si>
  <si>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</si>
  <si>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</si>
  <si>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</si>
  <si>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</si>
  <si>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</si>
  <si>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</si>
  <si>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</si>
  <si>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</si>
  <si>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</si>
  <si>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</si>
  <si>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</si>
  <si>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</si>
  <si>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</si>
  <si>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</si>
  <si>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</si>
  <si>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</si>
  <si>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</si>
  <si>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</si>
  <si>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</si>
  <si>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</si>
  <si>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</si>
  <si>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</si>
  <si>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</si>
  <si>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</si>
  <si>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</si>
  <si>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</si>
  <si>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</si>
  <si>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</si>
  <si>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</si>
  <si>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</si>
  <si>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</si>
  <si>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</si>
  <si>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</si>
  <si>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</si>
  <si>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</si>
  <si>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</si>
  <si>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</si>
  <si>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</si>
  <si>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</si>
  <si>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</si>
  <si>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</si>
  <si>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</si>
  <si>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</si>
  <si>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</si>
  <si>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</si>
  <si>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</si>
  <si>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</si>
  <si>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</si>
  <si>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</si>
  <si>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</si>
  <si>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</si>
  <si>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</si>
  <si>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</si>
  <si>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</si>
  <si>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</si>
  <si>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</si>
  <si>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</si>
  <si>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</si>
  <si>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</si>
  <si>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</si>
  <si>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</si>
  <si>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</si>
  <si>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</si>
  <si>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</si>
  <si>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</si>
  <si>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</si>
  <si>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</si>
  <si>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</si>
  <si>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</si>
  <si>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</si>
  <si>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</si>
  <si>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</si>
  <si>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</si>
  <si>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</si>
  <si>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</si>
  <si>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</si>
  <si>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</si>
  <si>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</si>
  <si>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</si>
  <si>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</si>
  <si>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</si>
  <si>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</si>
  <si>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</si>
  <si>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</si>
  <si>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</si>
  <si>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</si>
  <si>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</si>
  <si>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</si>
  <si>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</si>
  <si>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</si>
  <si>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</si>
  <si>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</si>
  <si>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</si>
  <si>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</si>
  <si>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</si>
  <si>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</si>
  <si>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</si>
  <si>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</si>
  <si>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</si>
  <si>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</si>
  <si>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</si>
  <si>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</si>
  <si>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</si>
  <si>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</si>
  <si>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</si>
  <si>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</si>
  <si>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</si>
  <si>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</si>
  <si>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</si>
  <si>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</si>
  <si>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</si>
  <si>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</si>
  <si>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</si>
  <si>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</si>
  <si>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</si>
  <si>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</si>
  <si>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</si>
  <si>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</si>
  <si>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</si>
  <si>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</si>
  <si>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</si>
  <si>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</si>
  <si>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</si>
  <si>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</si>
  <si>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</si>
  <si>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</si>
  <si>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</si>
  <si>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</si>
  <si>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</si>
  <si>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</si>
  <si>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</si>
  <si>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</si>
  <si>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</si>
  <si>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</si>
  <si>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</si>
  <si>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</si>
  <si>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</si>
  <si>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</si>
  <si>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</si>
  <si>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</si>
  <si>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</si>
  <si>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</si>
  <si>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</si>
  <si>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</si>
  <si>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</si>
  <si>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</si>
  <si>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</si>
  <si>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</si>
  <si>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</si>
  <si>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</si>
  <si>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</si>
  <si>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</si>
  <si>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</si>
  <si>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</si>
  <si>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</si>
  <si>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</si>
  <si>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</si>
  <si>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</si>
  <si>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</si>
  <si>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</si>
  <si>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</si>
  <si>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</si>
  <si>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</si>
  <si>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</si>
  <si>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</si>
  <si>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</si>
  <si>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</si>
  <si>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</si>
  <si>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</si>
  <si>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</si>
  <si>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</si>
  <si>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</si>
  <si>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</si>
  <si>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</si>
  <si>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</si>
  <si>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</si>
  <si>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</si>
  <si>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</si>
  <si>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</si>
  <si>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</si>
  <si>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</si>
  <si>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</si>
  <si>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</si>
  <si>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</si>
  <si>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</si>
  <si>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</si>
  <si>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</si>
  <si>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</si>
  <si>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</si>
  <si>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</si>
  <si>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</si>
  <si>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</si>
  <si>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</si>
  <si>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</si>
  <si>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</si>
  <si>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</si>
  <si>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</si>
  <si>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</si>
  <si>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</si>
  <si>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</si>
  <si>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</si>
  <si>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</si>
  <si>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</si>
  <si>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</si>
  <si>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</si>
  <si>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</si>
  <si>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</si>
  <si>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</si>
  <si>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</si>
  <si>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</si>
  <si>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</si>
  <si>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</si>
  <si>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</si>
  <si>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</si>
  <si>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</si>
  <si>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</si>
  <si>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</si>
  <si>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</si>
  <si>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</si>
  <si>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</si>
  <si>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</si>
  <si>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</si>
  <si>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</si>
  <si>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</si>
  <si>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</si>
  <si>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</si>
  <si>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</si>
  <si>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</si>
  <si>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</si>
  <si>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</si>
  <si>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</si>
  <si>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</si>
  <si>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</si>
  <si>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</si>
  <si>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</si>
  <si>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</si>
  <si>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</si>
  <si>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</si>
  <si>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</si>
  <si>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</si>
  <si>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</si>
  <si>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</si>
  <si>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</si>
  <si>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</si>
  <si>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</si>
  <si>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</si>
  <si>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</si>
  <si>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</si>
  <si>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</si>
  <si>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</si>
  <si>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</si>
  <si>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</si>
  <si>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</si>
  <si>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</si>
  <si>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</si>
  <si>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</si>
  <si>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</si>
  <si>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</si>
  <si>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</si>
  <si>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</si>
  <si>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</si>
  <si>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</si>
  <si>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</si>
  <si>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</si>
  <si>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</si>
  <si>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</si>
  <si>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</si>
  <si>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</si>
  <si>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</si>
  <si>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</si>
  <si>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</si>
  <si>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</si>
  <si>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</si>
  <si>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</si>
  <si>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</si>
  <si>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</si>
  <si>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</si>
  <si>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</si>
  <si>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</si>
  <si>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</si>
  <si>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</si>
  <si>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</si>
  <si>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</si>
  <si>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</si>
  <si>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</si>
  <si>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</si>
  <si>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</si>
  <si>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</si>
  <si>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</si>
  <si>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</si>
  <si>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</si>
  <si>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</si>
  <si>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</si>
  <si>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</si>
  <si>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</si>
  <si>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</si>
  <si>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</si>
  <si>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</si>
  <si>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</si>
  <si>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</si>
  <si>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</si>
  <si>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</si>
  <si>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</si>
  <si>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</si>
  <si>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</si>
  <si>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</si>
  <si>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</si>
  <si>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</si>
  <si>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</si>
  <si>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</si>
  <si>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</si>
  <si>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</si>
  <si>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</si>
  <si>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</si>
  <si>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</si>
  <si>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</si>
  <si>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</si>
  <si>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</si>
  <si>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</si>
  <si>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</si>
  <si>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</si>
  <si>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</si>
  <si>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</si>
  <si>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</si>
  <si>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</si>
  <si>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</si>
  <si>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</si>
  <si>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</si>
  <si>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</si>
  <si>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</si>
  <si>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</si>
  <si>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</si>
  <si>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</si>
  <si>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</si>
  <si>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</si>
  <si>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</si>
  <si>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</si>
  <si>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</si>
  <si>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</si>
  <si>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</si>
  <si>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</si>
  <si>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</si>
  <si>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</si>
  <si>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</si>
  <si>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</si>
  <si>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</si>
  <si>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</si>
  <si>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</si>
  <si>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</si>
  <si>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</si>
  <si>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</si>
  <si>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</si>
  <si>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</si>
  <si>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</si>
  <si>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</si>
  <si>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</si>
  <si>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</si>
  <si>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</si>
  <si>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</si>
  <si>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</si>
  <si>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</si>
  <si>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</si>
  <si>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</si>
  <si>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</si>
  <si>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</si>
  <si>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</si>
  <si>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</si>
  <si>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</si>
  <si>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</si>
  <si>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</si>
  <si>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</si>
  <si>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</si>
  <si>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</si>
  <si>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</si>
  <si>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</si>
  <si>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</si>
  <si>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</si>
  <si>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</si>
  <si>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</si>
  <si>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</si>
  <si>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</si>
  <si>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</si>
  <si>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</si>
  <si>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</si>
  <si>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</si>
  <si>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</si>
  <si>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</si>
  <si>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</si>
  <si>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</si>
  <si>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</si>
  <si>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</si>
  <si>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</si>
  <si>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</si>
  <si>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</si>
  <si>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</si>
  <si>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</si>
  <si>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</si>
  <si>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</si>
  <si>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</si>
  <si>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</si>
  <si>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</si>
  <si>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</si>
  <si>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</si>
  <si>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</si>
  <si>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</si>
  <si>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</si>
  <si>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</si>
  <si>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</si>
  <si>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</si>
  <si>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</si>
  <si>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</si>
  <si>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</si>
  <si>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</si>
  <si>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</si>
  <si>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</si>
  <si>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</si>
  <si>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</si>
  <si>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</si>
  <si>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</si>
  <si>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</si>
  <si>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</si>
  <si>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</si>
  <si>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</si>
  <si>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</si>
  <si>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</si>
  <si>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</si>
  <si>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</si>
  <si>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</si>
  <si>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</si>
  <si>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</si>
  <si>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</si>
  <si>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</si>
  <si>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</si>
  <si>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</si>
  <si>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</si>
  <si>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</si>
  <si>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</si>
  <si>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</si>
  <si>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</si>
  <si>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</si>
  <si>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</si>
  <si>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</si>
  <si>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</si>
  <si>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</si>
  <si>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</si>
  <si>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</si>
  <si>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</si>
  <si>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</si>
  <si>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</si>
  <si>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</si>
  <si>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</si>
  <si>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</si>
  <si>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</si>
  <si>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</si>
  <si>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</si>
  <si>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</si>
  <si>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</si>
  <si>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</si>
  <si>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</si>
  <si>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</si>
  <si>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</si>
  <si>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</si>
  <si>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</si>
  <si>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</si>
  <si>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</si>
  <si>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</si>
  <si>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</si>
  <si>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</si>
  <si>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</si>
  <si>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</si>
  <si>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</si>
  <si>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</si>
  <si>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</si>
  <si>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</si>
  <si>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</si>
  <si>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</si>
  <si>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</si>
  <si>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</si>
  <si>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</si>
  <si>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</si>
  <si>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</si>
  <si>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</si>
  <si>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</si>
  <si>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</si>
  <si>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</si>
  <si>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</si>
  <si>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</si>
  <si>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</si>
  <si>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</si>
  <si>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</si>
  <si>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</si>
  <si>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</si>
  <si>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</si>
  <si>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</si>
  <si>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</si>
  <si>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</si>
  <si>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</si>
  <si>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</si>
  <si>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</si>
  <si>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</si>
  <si>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</si>
  <si>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</si>
  <si>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</si>
  <si>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</si>
  <si>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</si>
  <si>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</si>
  <si>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</si>
  <si>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</si>
  <si>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</si>
  <si>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</si>
  <si>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</si>
  <si>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</si>
  <si>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</si>
  <si>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</si>
  <si>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</si>
  <si>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</si>
  <si>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</si>
  <si>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</si>
  <si>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</si>
  <si>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</si>
  <si>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</si>
  <si>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</si>
  <si>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</si>
  <si>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</si>
  <si>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</si>
  <si>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</si>
  <si>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</si>
  <si>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</si>
  <si>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</si>
  <si>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</si>
  <si>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</si>
  <si>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</si>
  <si>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</si>
  <si>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</si>
  <si>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</si>
  <si>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</si>
  <si>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</si>
  <si>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</si>
  <si>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</si>
  <si>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</si>
  <si>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</si>
  <si>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</si>
  <si>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</si>
  <si>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</si>
  <si>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</si>
  <si>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</si>
  <si>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</si>
  <si>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</si>
  <si>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</si>
  <si>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</si>
  <si>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</si>
  <si>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</si>
  <si>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</si>
  <si>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</si>
  <si>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</si>
  <si>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</si>
  <si>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</si>
  <si>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</si>
  <si>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</si>
  <si>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</si>
  <si>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</si>
  <si>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</si>
  <si>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</si>
  <si>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</si>
  <si>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</si>
  <si>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</si>
  <si>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</si>
  <si>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</si>
  <si>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</si>
  <si>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</si>
  <si>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</si>
  <si>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</si>
  <si>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</si>
  <si>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</si>
  <si>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</si>
  <si>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</si>
  <si>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</si>
  <si>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</si>
  <si>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</si>
  <si>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</si>
  <si>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</si>
  <si>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</si>
  <si>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</si>
  <si>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</si>
  <si>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</si>
  <si>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</si>
  <si>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</si>
  <si>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</si>
  <si>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</si>
  <si>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</si>
  <si>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</si>
  <si>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</si>
  <si>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</si>
  <si>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</si>
  <si>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</si>
  <si>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</si>
  <si>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</si>
  <si>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</si>
  <si>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</si>
  <si>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</si>
  <si>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</si>
  <si>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</si>
  <si>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</si>
  <si>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</si>
  <si>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</si>
  <si>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</si>
  <si>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</si>
  <si>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</si>
  <si>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</si>
  <si>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</si>
  <si>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</si>
  <si>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</si>
  <si>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</si>
  <si>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</si>
  <si>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</si>
  <si>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</si>
  <si>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</si>
  <si>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</si>
  <si>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</si>
  <si>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</si>
  <si>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</si>
  <si>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</si>
  <si>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</si>
  <si>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</si>
  <si>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</si>
  <si>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</si>
  <si>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</si>
  <si>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</si>
  <si>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</si>
  <si>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</si>
  <si>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</si>
  <si>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</si>
  <si>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</si>
  <si>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</si>
  <si>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</si>
  <si>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</si>
  <si>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</si>
  <si>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</si>
  <si>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</si>
  <si>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</si>
  <si>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</si>
  <si>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</si>
  <si>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</si>
  <si>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</si>
  <si>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</si>
  <si>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</si>
  <si>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</si>
  <si>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</si>
  <si>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</si>
  <si>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</si>
  <si>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</si>
  <si>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</si>
  <si>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</si>
  <si>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</si>
  <si>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</si>
  <si>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</si>
  <si>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</si>
  <si>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</si>
  <si>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</si>
  <si>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</si>
  <si>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</si>
  <si>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</si>
  <si>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</si>
  <si>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</si>
  <si>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</si>
  <si>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</si>
  <si>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</si>
  <si>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</si>
  <si>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</si>
  <si>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</si>
  <si>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</si>
  <si>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</si>
  <si>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</si>
  <si>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</si>
  <si>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</si>
  <si>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</si>
  <si>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</si>
  <si>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</si>
  <si>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</si>
  <si>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</si>
  <si>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</si>
  <si>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</si>
  <si>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</si>
  <si>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</si>
  <si>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</si>
  <si>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</si>
  <si>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</si>
  <si>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</si>
  <si>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</si>
  <si>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</si>
  <si>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</si>
  <si>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</si>
  <si>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</si>
  <si>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</si>
  <si>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</si>
  <si>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</si>
  <si>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</si>
  <si>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</si>
  <si>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</si>
  <si>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</si>
  <si>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</si>
  <si>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</si>
  <si>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</si>
  <si>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</si>
  <si>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</si>
  <si>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</si>
  <si>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</si>
  <si>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</si>
  <si>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</si>
  <si>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</si>
  <si>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</si>
  <si>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</si>
  <si>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</si>
  <si>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</si>
  <si>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</si>
  <si>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</si>
  <si>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</si>
  <si>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</si>
  <si>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</si>
  <si>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</si>
  <si>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</si>
  <si>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</si>
  <si>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</si>
  <si>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</si>
  <si>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</si>
  <si>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</si>
  <si>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</si>
  <si>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</si>
  <si>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</si>
  <si>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</si>
  <si>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</si>
  <si>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</si>
  <si>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</si>
  <si>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</si>
  <si>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</si>
  <si>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</si>
  <si>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</si>
  <si>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</si>
  <si>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</si>
  <si>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</si>
  <si>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</si>
  <si>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</si>
  <si>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</si>
  <si>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</si>
  <si>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</si>
  <si>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</si>
  <si>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</si>
  <si>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</si>
  <si>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</si>
  <si>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</si>
  <si>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</si>
  <si>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</si>
  <si>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</si>
  <si>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</si>
  <si>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</si>
  <si>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</si>
  <si>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</si>
  <si>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</si>
  <si>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</si>
  <si>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</si>
  <si>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</si>
  <si>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</si>
  <si>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</si>
  <si>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</si>
  <si>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</si>
  <si>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</si>
  <si>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</si>
  <si>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</si>
  <si>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</si>
  <si>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</si>
  <si>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</si>
  <si>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</si>
  <si>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</si>
  <si>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</si>
  <si>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</si>
  <si>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</si>
  <si>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</si>
  <si>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</si>
  <si>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</si>
  <si>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</si>
  <si>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</si>
  <si>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</si>
  <si>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</si>
  <si>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</si>
  <si>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</si>
  <si>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</si>
  <si>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</si>
  <si>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</si>
  <si>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</si>
  <si>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</si>
  <si>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</si>
  <si>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</si>
  <si>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</si>
  <si>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</si>
  <si>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</si>
  <si>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</si>
  <si>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</si>
  <si>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</si>
  <si>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</si>
  <si>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</si>
  <si>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</si>
  <si>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</si>
  <si>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</si>
  <si>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</si>
  <si>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</si>
  <si>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</si>
  <si>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</si>
  <si>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</si>
  <si>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</si>
  <si>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</si>
  <si>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</si>
  <si>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</si>
  <si>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</si>
  <si>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</si>
  <si>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</si>
  <si>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</si>
  <si>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</si>
  <si>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</si>
  <si>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</si>
  <si>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</si>
  <si>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</si>
  <si>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</si>
  <si>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</si>
  <si>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</si>
  <si>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</si>
  <si>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</si>
  <si>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</si>
  <si>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</si>
  <si>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</si>
  <si>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</si>
  <si>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</si>
  <si>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</si>
  <si>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</si>
  <si>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</si>
  <si>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</si>
  <si>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</si>
  <si>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</si>
  <si>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</si>
  <si>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</si>
  <si>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</si>
  <si>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</si>
  <si>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</si>
  <si>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</si>
  <si>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</si>
  <si>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</si>
  <si>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</si>
  <si>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</si>
  <si>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</si>
  <si>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</si>
  <si>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</si>
  <si>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</si>
  <si>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</si>
  <si>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</si>
  <si>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</si>
  <si>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</si>
  <si>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</si>
  <si>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</si>
  <si>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</si>
  <si>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</si>
  <si>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</si>
  <si>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</si>
  <si>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</si>
  <si>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</si>
  <si>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</si>
  <si>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</si>
  <si>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</si>
  <si>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</si>
  <si>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</si>
  <si>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</si>
  <si>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</si>
  <si>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</si>
  <si>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</si>
  <si>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</si>
  <si>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</si>
  <si>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</si>
  <si>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</si>
  <si>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</si>
  <si>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</si>
  <si>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</si>
  <si>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</si>
  <si>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</si>
  <si>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</si>
  <si>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</si>
  <si>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</si>
  <si>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</si>
  <si>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</si>
  <si>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</si>
  <si>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</si>
  <si>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</si>
  <si>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</si>
  <si>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</si>
  <si>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</si>
  <si>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</si>
  <si>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</si>
  <si>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</si>
  <si>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</si>
  <si>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</si>
  <si>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</si>
  <si>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</si>
  <si>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</si>
  <si>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</si>
  <si>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</si>
  <si>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</si>
  <si>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</si>
  <si>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</si>
  <si>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</si>
  <si>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</si>
  <si>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</si>
  <si>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</si>
  <si>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</si>
  <si>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</si>
  <si>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</si>
  <si>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</si>
  <si>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</si>
  <si>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</si>
  <si>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</si>
  <si>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</si>
  <si>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</si>
  <si>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</si>
  <si>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</si>
  <si>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</si>
  <si>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</si>
  <si>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</si>
  <si>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</si>
  <si>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</si>
  <si>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</si>
  <si>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</si>
  <si>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</si>
  <si>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</si>
  <si>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</si>
  <si>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</si>
  <si>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</si>
  <si>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</si>
  <si>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</si>
  <si>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</si>
  <si>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</si>
  <si>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</si>
  <si>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</si>
  <si>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</si>
  <si>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</si>
  <si>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</si>
  <si>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</si>
  <si>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</si>
  <si>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</si>
  <si>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</si>
  <si>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</si>
  <si>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</si>
  <si>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</si>
  <si>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</si>
  <si>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</si>
  <si>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</si>
  <si>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</si>
  <si>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</si>
  <si>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</si>
  <si>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</si>
  <si>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</si>
  <si>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</si>
  <si>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</si>
  <si>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</si>
  <si>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</si>
  <si>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</si>
  <si>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</si>
  <si>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</si>
  <si>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</si>
  <si>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</si>
  <si>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</si>
  <si>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</si>
  <si>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</si>
  <si>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</si>
  <si>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</si>
  <si>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</si>
  <si>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</si>
  <si>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</si>
  <si>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</si>
  <si>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</si>
  <si>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</si>
  <si>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</si>
  <si>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</si>
  <si>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</si>
  <si>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</si>
  <si>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</si>
  <si>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</si>
  <si>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</si>
  <si>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</si>
  <si>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</si>
  <si>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</si>
  <si>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</si>
  <si>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</si>
  <si>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</si>
  <si>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</si>
  <si>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</si>
  <si>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</si>
  <si>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</si>
  <si>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</si>
  <si>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</si>
  <si>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</si>
  <si>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</si>
  <si>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</si>
  <si>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</si>
  <si>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</si>
  <si>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</si>
  <si>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</si>
  <si>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</si>
  <si>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</si>
  <si>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</si>
  <si>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</si>
  <si>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</si>
  <si>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</si>
  <si>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</si>
  <si>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</si>
  <si>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</si>
  <si>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</si>
  <si>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</si>
  <si>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</si>
  <si>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</si>
  <si>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</si>
  <si>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</si>
  <si>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</si>
  <si>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</si>
  <si>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</si>
  <si>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</si>
  <si>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</si>
  <si>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</si>
  <si>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</si>
  <si>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</si>
  <si>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</si>
  <si>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</si>
  <si>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</si>
  <si>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</si>
  <si>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</si>
  <si>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</si>
  <si>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</si>
  <si>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</si>
  <si>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</si>
  <si>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</si>
  <si>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</si>
  <si>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</si>
  <si>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</si>
  <si>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</si>
  <si>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</si>
  <si>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</si>
  <si>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</si>
  <si>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</si>
  <si>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</si>
  <si>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</si>
  <si>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</si>
  <si>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</si>
  <si>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</si>
  <si>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</si>
  <si>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</si>
  <si>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</si>
  <si>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</si>
  <si>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</si>
  <si>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</si>
  <si>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</si>
  <si>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</si>
  <si>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</si>
  <si>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</si>
  <si>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</si>
  <si>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</si>
  <si>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</si>
  <si>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</si>
  <si>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</si>
  <si>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</si>
  <si>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</si>
  <si>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</si>
  <si>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</si>
  <si>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</si>
  <si>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</si>
  <si>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</si>
  <si>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</si>
  <si>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</si>
  <si>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</si>
  <si>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</si>
  <si>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</si>
  <si>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</si>
  <si>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</si>
  <si>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</si>
  <si>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</si>
  <si>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</si>
  <si>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</si>
  <si>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</si>
  <si>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</si>
  <si>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</si>
  <si>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</si>
  <si>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</si>
  <si>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</si>
  <si>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</si>
  <si>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</si>
  <si>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</si>
  <si>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</si>
  <si>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</si>
  <si>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</si>
  <si>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</si>
  <si>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</si>
  <si>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</si>
  <si>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</si>
  <si>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</si>
  <si>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</si>
  <si>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</si>
  <si>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</si>
  <si>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</si>
  <si>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</si>
  <si>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</si>
  <si>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</si>
  <si>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</si>
  <si>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</si>
  <si>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</si>
  <si>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</si>
  <si>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</si>
  <si>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</si>
  <si>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</si>
  <si>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</si>
  <si>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</si>
  <si>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</si>
  <si>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</si>
  <si>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</si>
  <si>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</si>
  <si>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</si>
  <si>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</si>
  <si>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</si>
  <si>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</si>
  <si>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</si>
  <si>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</si>
  <si>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</si>
  <si>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</si>
  <si>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</si>
  <si>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</si>
  <si>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</si>
  <si>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</si>
  <si>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</si>
  <si>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</si>
  <si>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</si>
  <si>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</si>
  <si>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</si>
  <si>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</si>
  <si>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</si>
  <si>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</si>
  <si>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</si>
  <si>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</si>
  <si>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</si>
  <si>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</si>
  <si>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</si>
  <si>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</si>
  <si>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</si>
  <si>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</si>
  <si>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</si>
  <si>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</si>
  <si>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</si>
  <si>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</si>
  <si>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</si>
  <si>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</si>
  <si>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</si>
  <si>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</si>
  <si>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</si>
  <si>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</si>
  <si>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</si>
  <si>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</si>
  <si>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</si>
  <si>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</si>
  <si>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</si>
  <si>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</si>
  <si>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</si>
  <si>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</si>
  <si>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</si>
  <si>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</si>
  <si>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</si>
  <si>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</si>
  <si>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</si>
  <si>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</si>
  <si>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</si>
  <si>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</si>
  <si>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</si>
  <si>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</si>
  <si>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</si>
  <si>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</si>
  <si>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</si>
  <si>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</si>
  <si>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</si>
  <si>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</si>
  <si>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</si>
  <si>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</si>
  <si>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</si>
  <si>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</si>
  <si>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</si>
  <si>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</si>
  <si>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</si>
  <si>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</si>
  <si>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</si>
  <si>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</si>
  <si>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</si>
  <si>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</si>
  <si>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</si>
  <si>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</si>
  <si>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</si>
  <si>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</si>
  <si>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</si>
  <si>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</si>
  <si>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</si>
  <si>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</si>
  <si>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</si>
  <si>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</si>
  <si>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</si>
  <si>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</si>
  <si>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</si>
  <si>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</si>
  <si>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</si>
  <si>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</si>
  <si>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</si>
  <si>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</si>
  <si>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</si>
  <si>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</si>
  <si>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</si>
  <si>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</si>
  <si>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</si>
  <si>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</si>
  <si>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</si>
  <si>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</si>
  <si>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</si>
  <si>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</si>
  <si>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</si>
  <si>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</si>
  <si>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</si>
  <si>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</si>
  <si>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</si>
  <si>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</si>
  <si>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</si>
  <si>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</si>
  <si>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</si>
  <si>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</si>
  <si>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</si>
  <si>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</si>
  <si>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</si>
  <si>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</si>
  <si>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</si>
  <si>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</si>
  <si>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</si>
  <si>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</si>
  <si>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</si>
  <si>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</si>
  <si>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</si>
  <si>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</si>
  <si>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</si>
  <si>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</si>
  <si>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</si>
  <si>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</si>
  <si>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</si>
  <si>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</si>
  <si>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</si>
  <si>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</si>
  <si>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</si>
  <si>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</si>
  <si>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</si>
  <si>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</si>
  <si>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</si>
  <si>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</si>
  <si>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</si>
  <si>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</si>
  <si>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</si>
  <si>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</si>
  <si>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</si>
  <si>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</si>
  <si>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</si>
  <si>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</si>
  <si>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</si>
  <si>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</si>
  <si>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</si>
  <si>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</si>
  <si>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</si>
  <si>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</si>
  <si>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</si>
  <si>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</si>
  <si>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</si>
  <si>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</si>
  <si>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</si>
  <si>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</si>
  <si>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</si>
  <si>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</si>
  <si>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</si>
  <si>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</si>
  <si>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</si>
  <si>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</si>
  <si>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</si>
  <si>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</si>
  <si>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</si>
  <si>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</si>
  <si>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</si>
  <si>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</si>
  <si>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</si>
  <si>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</si>
  <si>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</si>
  <si>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</si>
  <si>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</si>
  <si>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</si>
  <si>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</si>
  <si>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</si>
  <si>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</si>
  <si>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</si>
  <si>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</si>
  <si>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</si>
  <si>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</si>
  <si>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</si>
  <si>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</si>
  <si>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</si>
  <si>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</si>
  <si>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</si>
  <si>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</si>
  <si>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</si>
  <si>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</si>
  <si>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</si>
  <si>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</si>
  <si>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</si>
  <si>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</si>
  <si>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</si>
  <si>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</si>
  <si>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</si>
  <si>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</si>
  <si>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</si>
  <si>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</si>
  <si>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</si>
  <si>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</si>
  <si>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</si>
  <si>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</si>
  <si>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</si>
  <si>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</si>
  <si>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</si>
  <si>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</si>
  <si>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</si>
  <si>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</si>
  <si>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</si>
  <si>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</si>
  <si>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</si>
  <si>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</si>
  <si>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</si>
  <si>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</si>
  <si>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</si>
  <si>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</si>
  <si>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</si>
  <si>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</si>
  <si>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</si>
  <si>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</si>
  <si>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</si>
  <si>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</si>
  <si>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</si>
  <si>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</si>
  <si>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</si>
  <si>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</si>
  <si>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</si>
  <si>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</si>
  <si>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</si>
  <si>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</si>
  <si>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</si>
  <si>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</si>
  <si>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</si>
  <si>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</si>
  <si>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</si>
  <si>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</si>
  <si>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</si>
  <si>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</si>
  <si>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</si>
  <si>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</si>
  <si>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</si>
  <si>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</si>
  <si>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</si>
  <si>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</si>
  <si>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</si>
  <si>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</si>
  <si>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</si>
  <si>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</si>
  <si>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</si>
  <si>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</si>
  <si>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</si>
  <si>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</si>
  <si>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</si>
  <si>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</si>
  <si>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</si>
  <si>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</si>
  <si>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</si>
  <si>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</si>
  <si>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</si>
  <si>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</si>
  <si>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</si>
  <si>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</si>
  <si>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</si>
  <si>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</si>
  <si>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</si>
  <si>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</si>
  <si>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</si>
  <si>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</si>
  <si>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</si>
  <si>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</si>
  <si>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</si>
  <si>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</si>
  <si>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</si>
  <si>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</si>
  <si>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</si>
  <si>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</si>
  <si>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</si>
  <si>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</si>
  <si>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</si>
  <si>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</si>
  <si>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</si>
  <si>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</si>
  <si>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</si>
  <si>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</si>
  <si>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</si>
  <si>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</si>
  <si>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</si>
  <si>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</si>
  <si>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</si>
  <si>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</si>
  <si>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</si>
  <si>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</si>
  <si>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</si>
  <si>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</si>
  <si>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</si>
  <si>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</si>
  <si>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</si>
  <si>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</si>
  <si>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</si>
  <si>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</si>
  <si>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</si>
  <si>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</si>
  <si>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</si>
  <si>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</si>
  <si>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</si>
  <si>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</si>
  <si>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</si>
  <si>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</si>
  <si>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</si>
  <si>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</si>
  <si>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</si>
  <si>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</si>
  <si>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</si>
  <si>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</si>
  <si>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</si>
  <si>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</si>
  <si>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</si>
  <si>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</si>
  <si>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</si>
  <si>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</si>
  <si>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</si>
  <si>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</si>
  <si>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</si>
  <si>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</si>
  <si>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</si>
  <si>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</si>
  <si>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</si>
  <si>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</si>
  <si>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</si>
  <si>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</si>
  <si>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</si>
  <si>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</si>
  <si>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</si>
  <si>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</si>
  <si>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</si>
  <si>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</si>
  <si>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</si>
  <si>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</si>
  <si>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</si>
  <si>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</si>
  <si>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</si>
  <si>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</si>
  <si>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</si>
  <si>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</si>
  <si>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</si>
  <si>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</si>
  <si>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</si>
  <si>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</si>
  <si>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</si>
  <si>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</si>
  <si>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</si>
  <si>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</si>
  <si>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</si>
  <si>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</si>
  <si>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</si>
  <si>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</si>
  <si>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</si>
  <si>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</si>
  <si>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</si>
  <si>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</si>
  <si>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</si>
  <si>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</si>
  <si>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</si>
  <si>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</si>
  <si>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</si>
  <si>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</si>
  <si>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</si>
  <si>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</si>
  <si>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</si>
  <si>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</si>
  <si>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</si>
  <si>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</si>
  <si>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</si>
  <si>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</si>
  <si>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</si>
  <si>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</si>
  <si>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</si>
  <si>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</si>
  <si>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</si>
  <si>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</si>
  <si>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</si>
  <si>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</si>
  <si>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</si>
  <si>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</si>
  <si>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</si>
  <si>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</si>
  <si>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</si>
  <si>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</si>
  <si>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</si>
  <si>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</si>
  <si>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</si>
  <si>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</si>
  <si>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</si>
  <si>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</si>
  <si>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</si>
  <si>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</si>
  <si>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</si>
  <si>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</si>
  <si>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</si>
  <si>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</si>
  <si>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</si>
  <si>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</si>
  <si>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</si>
  <si>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</si>
  <si>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</si>
  <si>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</si>
  <si>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</si>
  <si>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</si>
  <si>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</si>
  <si>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</si>
  <si>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</si>
  <si>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</si>
  <si>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</si>
  <si>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</si>
  <si>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</si>
  <si>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</si>
  <si>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</si>
  <si>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</si>
  <si>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</si>
  <si>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</si>
  <si>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</si>
  <si>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</si>
  <si>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</si>
  <si>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</si>
  <si>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</si>
  <si>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</si>
  <si>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</si>
  <si>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</si>
  <si>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</si>
  <si>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</si>
  <si>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</si>
  <si>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</si>
  <si>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</si>
  <si>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</si>
  <si>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</si>
  <si>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</si>
  <si>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</si>
  <si>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</si>
  <si>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</si>
  <si>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</si>
  <si>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</si>
  <si>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</si>
  <si>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</si>
  <si>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</si>
  <si>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</si>
  <si>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</si>
  <si>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</si>
  <si>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</si>
  <si>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</si>
  <si>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</si>
  <si>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</si>
  <si>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</si>
  <si>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</si>
  <si>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</si>
  <si>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</si>
  <si>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</si>
  <si>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</si>
  <si>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</si>
  <si>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</si>
  <si>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</si>
  <si>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</si>
  <si>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</si>
  <si>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</si>
  <si>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</si>
  <si>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</si>
  <si>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</si>
  <si>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</si>
  <si>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</si>
  <si>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</si>
  <si>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</si>
  <si>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</si>
  <si>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</si>
  <si>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</si>
  <si>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</si>
  <si>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</si>
  <si>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</si>
  <si>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</si>
  <si>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</si>
  <si>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</si>
  <si>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</si>
  <si>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</si>
  <si>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</si>
  <si>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</si>
  <si>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</si>
  <si>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</si>
  <si>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</si>
  <si>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</si>
  <si>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</si>
  <si>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</si>
  <si>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</si>
  <si>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</si>
  <si>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</si>
  <si>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</si>
  <si>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</si>
  <si>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</si>
  <si>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</si>
  <si>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</si>
  <si>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</si>
  <si>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</si>
  <si>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</si>
  <si>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</si>
  <si>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</si>
  <si>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</si>
  <si>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</si>
  <si>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</si>
  <si>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</si>
  <si>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</si>
  <si>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</si>
  <si>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</si>
  <si>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</si>
  <si>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</si>
  <si>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</si>
  <si>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</si>
  <si>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</si>
  <si>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</si>
  <si>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</si>
  <si>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</si>
  <si>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</si>
  <si>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</si>
  <si>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</si>
  <si>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</si>
  <si>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</si>
  <si>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</si>
  <si>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</si>
  <si>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</si>
  <si>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</si>
  <si>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</si>
  <si>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</si>
  <si>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</si>
  <si>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</si>
  <si>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</si>
  <si>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</si>
  <si>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</si>
  <si>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</si>
  <si>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</si>
  <si>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</si>
  <si>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</si>
  <si>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</si>
  <si>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</si>
  <si>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</si>
  <si>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</si>
  <si>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</si>
  <si>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</si>
  <si>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</si>
  <si>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</si>
  <si>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</si>
  <si>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</si>
  <si>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</si>
  <si>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</si>
  <si>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</si>
  <si>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</si>
  <si>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</si>
  <si>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</si>
  <si>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</si>
  <si>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</si>
  <si>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</si>
  <si>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</si>
  <si>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</si>
  <si>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</si>
  <si>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</si>
  <si>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</si>
  <si>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</si>
  <si>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</si>
  <si>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</si>
  <si>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</si>
  <si>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</si>
  <si>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</si>
  <si>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</si>
  <si>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</si>
  <si>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</si>
  <si>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</si>
  <si>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</si>
  <si>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</si>
  <si>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</si>
  <si>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</si>
  <si>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</si>
  <si>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</si>
  <si>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</si>
  <si>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</si>
  <si>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</si>
  <si>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</si>
  <si>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</si>
  <si>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</si>
  <si>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</si>
  <si>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</si>
  <si>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</si>
  <si>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</si>
  <si>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</si>
  <si>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</si>
  <si>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</si>
  <si>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</si>
  <si>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</si>
  <si>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</si>
  <si>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</si>
  <si>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</si>
  <si>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</si>
  <si>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</si>
  <si>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</si>
  <si>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</si>
  <si>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</si>
  <si>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</si>
  <si>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</si>
  <si>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</si>
  <si>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</si>
  <si>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</si>
  <si>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</si>
  <si>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</si>
  <si>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</si>
  <si>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</si>
  <si>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</si>
  <si>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</si>
  <si>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</si>
  <si>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</si>
  <si>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</si>
  <si>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</si>
  <si>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</si>
  <si>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</si>
  <si>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</si>
  <si>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</si>
  <si>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</si>
  <si>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</si>
  <si>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</si>
  <si>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</si>
  <si>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</si>
  <si>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</si>
  <si>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</si>
  <si>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</si>
  <si>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</si>
  <si>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</si>
  <si>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</si>
  <si>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</si>
  <si>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</si>
  <si>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</si>
  <si>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</si>
  <si>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</si>
  <si>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</si>
  <si>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</si>
  <si>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</si>
  <si>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</si>
  <si>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</si>
  <si>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</si>
  <si>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</si>
  <si>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</si>
  <si>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</si>
  <si>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</si>
  <si>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</si>
  <si>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</si>
  <si>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</si>
  <si>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</si>
  <si>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</si>
  <si>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</si>
  <si>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</si>
  <si>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</si>
  <si>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</si>
  <si>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</si>
  <si>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</si>
  <si>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</si>
  <si>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</si>
  <si>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</si>
  <si>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</si>
  <si>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</si>
  <si>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</si>
  <si>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</si>
  <si>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</si>
  <si>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</si>
  <si>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</si>
  <si>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</si>
  <si>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</si>
  <si>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</si>
  <si>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</si>
  <si>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</si>
  <si>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</si>
  <si>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</si>
  <si>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</si>
  <si>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</si>
  <si>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</si>
  <si>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</si>
  <si>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</si>
  <si>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</si>
  <si>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</si>
  <si>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</si>
  <si>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</si>
  <si>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</si>
  <si>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</si>
  <si>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</si>
  <si>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</si>
  <si>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</si>
  <si>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</si>
  <si>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</si>
  <si>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</si>
  <si>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</si>
  <si>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</si>
  <si>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</si>
  <si>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</si>
  <si>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</si>
  <si>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</si>
  <si>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</si>
  <si>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</si>
  <si>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</si>
  <si>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</si>
  <si>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</si>
  <si>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</si>
  <si>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</si>
  <si>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</si>
  <si>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</si>
  <si>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</si>
  <si>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</si>
  <si>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</si>
  <si>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</si>
  <si>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</si>
  <si>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</si>
  <si>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</si>
  <si>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</si>
  <si>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</si>
  <si>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</si>
  <si>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</si>
  <si>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</si>
  <si>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</si>
  <si>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</si>
  <si>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</si>
  <si>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</si>
  <si>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</si>
  <si>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</si>
  <si>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</si>
  <si>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</si>
  <si>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</si>
  <si>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</si>
  <si>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</si>
  <si>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</si>
  <si>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</si>
  <si>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</si>
  <si>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</si>
  <si>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</si>
  <si>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</si>
  <si>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</si>
  <si>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</si>
  <si>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</si>
  <si>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</si>
  <si>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</si>
  <si>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</si>
  <si>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</si>
  <si>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</si>
  <si>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</si>
  <si>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</si>
  <si>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</si>
  <si>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</si>
  <si>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</si>
  <si>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</si>
  <si>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</si>
  <si>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</si>
  <si>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</si>
  <si>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</si>
  <si>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</si>
  <si>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</si>
  <si>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</si>
  <si>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</si>
  <si>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</si>
  <si>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</si>
  <si>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</si>
  <si>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</si>
  <si>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</si>
  <si>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</si>
  <si>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</si>
  <si>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</si>
  <si>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</si>
  <si>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</si>
  <si>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</si>
  <si>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</si>
  <si>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</si>
  <si>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</si>
  <si>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</si>
  <si>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</si>
  <si>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</si>
  <si>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</si>
  <si>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</si>
  <si>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</si>
  <si>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</si>
  <si>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</si>
  <si>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</si>
  <si>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</si>
  <si>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</si>
  <si>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</si>
  <si>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</si>
  <si>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</si>
  <si>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</si>
  <si>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</si>
  <si>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</si>
  <si>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</si>
  <si>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</si>
  <si>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</si>
  <si>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</si>
  <si>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</si>
  <si>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</si>
  <si>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</si>
  <si>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</si>
  <si>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</si>
  <si>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</si>
  <si>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</si>
  <si>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</si>
  <si>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</si>
  <si>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</si>
  <si>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</si>
  <si>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</si>
  <si>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</si>
  <si>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</si>
  <si>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</si>
  <si>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</si>
  <si>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</si>
  <si>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</si>
  <si>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</si>
  <si>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</si>
  <si>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</si>
  <si>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</si>
  <si>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</si>
  <si>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</si>
  <si>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</si>
  <si>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</si>
  <si>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</si>
  <si>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</si>
  <si>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</si>
  <si>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</si>
  <si>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</si>
  <si>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</si>
  <si>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</si>
  <si>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</si>
  <si>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</si>
  <si>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</si>
  <si>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</si>
  <si>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</si>
  <si>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</si>
  <si>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</si>
  <si>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</si>
  <si>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</si>
  <si>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</si>
  <si>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</si>
  <si>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</si>
  <si>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</si>
  <si>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</si>
  <si>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</si>
  <si>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</si>
  <si>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</si>
  <si>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</si>
  <si>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</si>
  <si>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</si>
  <si>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</si>
  <si>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</si>
  <si>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</si>
  <si>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</si>
  <si>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</si>
  <si>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</si>
  <si>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</si>
  <si>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</si>
  <si>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</si>
  <si>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</si>
  <si>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</si>
  <si>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</si>
  <si>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</si>
  <si>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</si>
  <si>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</si>
  <si>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</si>
  <si>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</si>
  <si>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</si>
  <si>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</si>
  <si>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</si>
  <si>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</si>
  <si>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</si>
  <si>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</si>
  <si>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</si>
  <si>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</si>
  <si>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</si>
  <si>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</si>
  <si>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</si>
  <si>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</si>
  <si>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</si>
  <si>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</si>
  <si>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</si>
  <si>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</si>
  <si>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</si>
  <si>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</si>
  <si>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</si>
  <si>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</si>
  <si>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</si>
  <si>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</si>
  <si>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</si>
  <si>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</si>
  <si>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</si>
  <si>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</si>
  <si>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</si>
  <si>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</si>
  <si>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</si>
  <si>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</si>
  <si>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</si>
  <si>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</si>
  <si>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</si>
  <si>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</si>
  <si>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</si>
  <si>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</si>
  <si>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</si>
  <si>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</si>
  <si>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</si>
  <si>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</si>
  <si>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</si>
  <si>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</si>
  <si>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</si>
  <si>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</si>
  <si>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</si>
  <si>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</si>
  <si>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</si>
  <si>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</si>
  <si>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</si>
  <si>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</si>
  <si>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</si>
  <si>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</si>
  <si>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</si>
  <si>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</si>
  <si>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</si>
  <si>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</si>
  <si>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</si>
  <si>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</si>
  <si>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</si>
  <si>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</si>
  <si>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</si>
  <si>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</si>
  <si>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</si>
  <si>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</si>
  <si>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</si>
  <si>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</si>
  <si>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</si>
  <si>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</si>
  <si>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</si>
  <si>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</si>
  <si>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</si>
  <si>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</si>
  <si>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</si>
  <si>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</si>
  <si>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</si>
  <si>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</si>
  <si>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</si>
  <si>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</si>
  <si>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</si>
  <si>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</si>
  <si>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</si>
  <si>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</si>
  <si>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</si>
  <si>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</si>
  <si>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</si>
  <si>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</si>
  <si>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</si>
  <si>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</si>
  <si>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</si>
  <si>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</si>
  <si>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</si>
  <si>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</si>
  <si>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</si>
  <si>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</si>
  <si>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</si>
  <si>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</si>
  <si>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</si>
  <si>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</si>
  <si>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</si>
  <si>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</si>
  <si>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</si>
  <si>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</si>
  <si>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</si>
  <si>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</si>
  <si>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</si>
  <si>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</si>
  <si>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</si>
  <si>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</si>
  <si>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</si>
  <si>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</si>
  <si>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</si>
  <si>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</si>
  <si>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</si>
  <si>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</si>
  <si>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</si>
  <si>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</si>
  <si>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</si>
  <si>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</si>
  <si>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</si>
  <si>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</si>
  <si>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</si>
  <si>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</si>
  <si>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</si>
  <si>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</si>
  <si>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</si>
  <si>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</si>
  <si>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</si>
  <si>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</si>
  <si>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</si>
  <si>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</si>
  <si>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</si>
  <si>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</si>
  <si>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</si>
  <si>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</si>
  <si>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</si>
  <si>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</si>
  <si>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</si>
  <si>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</si>
  <si>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</si>
  <si>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</si>
  <si>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</si>
  <si>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</si>
  <si>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</si>
  <si>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</si>
  <si>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</si>
  <si>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</si>
  <si>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</si>
  <si>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</si>
  <si>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</si>
  <si>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</si>
  <si>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</si>
  <si>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</si>
  <si>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</si>
  <si>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</si>
  <si>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</si>
  <si>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</si>
  <si>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</si>
  <si>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</si>
  <si>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</si>
  <si>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</si>
  <si>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</si>
  <si>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</si>
  <si>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</si>
  <si>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</si>
  <si>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</si>
  <si>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</si>
  <si>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</si>
  <si>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</si>
  <si>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</si>
  <si>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</si>
  <si>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</si>
  <si>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</si>
  <si>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</si>
  <si>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</si>
  <si>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</si>
  <si>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</si>
  <si>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</si>
  <si>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</si>
  <si>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</si>
  <si>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</si>
  <si>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</si>
  <si>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</si>
  <si>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</si>
  <si>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</si>
  <si>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</si>
  <si>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</si>
  <si>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</si>
  <si>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</si>
  <si>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</si>
  <si>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</si>
  <si>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</si>
  <si>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</si>
  <si>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</si>
  <si>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</si>
  <si>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</si>
  <si>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</si>
  <si>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</si>
  <si>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</si>
  <si>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</si>
  <si>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</si>
  <si>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</si>
  <si>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</si>
  <si>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</si>
  <si>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</si>
  <si>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</si>
  <si>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</si>
  <si>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</si>
  <si>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</si>
  <si>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</si>
  <si>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</si>
  <si>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</si>
  <si>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</si>
  <si>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</si>
  <si>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</si>
  <si>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</si>
  <si>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</si>
  <si>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</si>
  <si>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</si>
  <si>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</si>
  <si>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</si>
  <si>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</si>
  <si>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</si>
  <si>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</si>
  <si>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</si>
  <si>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</si>
  <si>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</si>
  <si>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</si>
  <si>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</si>
  <si>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</si>
  <si>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</si>
  <si>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</si>
  <si>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</si>
  <si>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</si>
  <si>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</si>
  <si>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</si>
  <si>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</si>
  <si>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</si>
  <si>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</si>
  <si>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</si>
  <si>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</si>
  <si>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</si>
  <si>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</si>
  <si>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</si>
  <si>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</si>
  <si>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</si>
  <si>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</si>
  <si>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</si>
  <si>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</si>
  <si>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</si>
  <si>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</si>
  <si>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</si>
  <si>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</si>
  <si>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</si>
  <si>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</si>
  <si>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</si>
  <si>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</si>
  <si>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</si>
  <si>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</si>
  <si>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</si>
  <si>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</si>
  <si>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</si>
  <si>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</si>
  <si>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</si>
  <si>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</si>
  <si>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</si>
  <si>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</si>
  <si>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</si>
  <si>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</si>
  <si>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</si>
  <si>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</si>
  <si>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</si>
  <si>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</si>
  <si>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</si>
  <si>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</si>
  <si>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</si>
  <si>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</si>
  <si>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</si>
  <si>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</si>
  <si>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</si>
  <si>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</si>
  <si>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</si>
  <si>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</si>
  <si>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</si>
  <si>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</si>
  <si>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</si>
  <si>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</si>
  <si>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</si>
  <si>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</si>
  <si>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</si>
  <si>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</si>
  <si>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</si>
  <si>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</si>
  <si>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</si>
  <si>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</si>
  <si>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</si>
  <si>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</si>
  <si>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</si>
  <si>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</si>
  <si>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</si>
  <si>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</si>
  <si>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</si>
  <si>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</si>
  <si>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</si>
  <si>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</si>
  <si>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</si>
  <si>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</si>
  <si>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</si>
  <si>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</si>
  <si>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</si>
  <si>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</si>
  <si>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</si>
  <si>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</si>
  <si>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</si>
  <si>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</si>
  <si>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</si>
  <si>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</si>
  <si>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</si>
  <si>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</si>
  <si>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</si>
  <si>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</si>
  <si>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</si>
  <si>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</si>
  <si>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</si>
  <si>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</si>
  <si>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</si>
  <si>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</si>
  <si>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</si>
  <si>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</si>
  <si>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</si>
  <si>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</si>
  <si>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</si>
  <si>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</si>
  <si>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</si>
  <si>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</si>
  <si>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</si>
  <si>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</si>
  <si>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</si>
  <si>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</si>
  <si>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</si>
  <si>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</si>
  <si>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</si>
  <si>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</si>
  <si>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</si>
  <si>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</si>
  <si>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</si>
  <si>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</si>
  <si>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</si>
  <si>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</si>
  <si>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</si>
  <si>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</si>
  <si>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</si>
  <si>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</si>
  <si>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</si>
  <si>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</si>
  <si>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</si>
  <si>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</si>
  <si>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</si>
  <si>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</si>
  <si>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</si>
  <si>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</si>
  <si>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</si>
  <si>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</si>
  <si>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</si>
  <si>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</si>
  <si>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</si>
  <si>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</si>
  <si>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</si>
  <si>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</si>
  <si>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</si>
  <si>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</si>
  <si>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</si>
  <si>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</si>
  <si>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</si>
  <si>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</si>
  <si>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</si>
  <si>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</si>
  <si>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</si>
  <si>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</si>
  <si>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</si>
  <si>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</si>
  <si>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</si>
  <si>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</si>
  <si>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</si>
  <si>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</si>
  <si>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</si>
  <si>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</si>
  <si>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</si>
  <si>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</si>
  <si>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</si>
  <si>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</si>
  <si>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</si>
  <si>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</si>
  <si>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</si>
  <si>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</si>
  <si>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</si>
  <si>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</si>
  <si>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</si>
  <si>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</si>
  <si>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</si>
  <si>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</si>
  <si>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</si>
  <si>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</si>
  <si>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</si>
  <si>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</si>
  <si>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</si>
  <si>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</si>
  <si>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</si>
  <si>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</si>
  <si>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</si>
  <si>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</si>
  <si>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</si>
  <si>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</si>
  <si>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</si>
  <si>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</si>
  <si>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</si>
  <si>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</si>
  <si>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</si>
  <si>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</si>
  <si>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</si>
  <si>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</si>
  <si>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</si>
  <si>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</si>
  <si>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</si>
  <si>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</si>
  <si>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</si>
  <si>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</si>
  <si>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</si>
  <si>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</si>
  <si>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</si>
  <si>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</si>
  <si>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</si>
  <si>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</si>
  <si>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</si>
  <si>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</si>
  <si>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</si>
  <si>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</si>
  <si>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</si>
  <si>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</si>
  <si>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</si>
  <si>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</si>
  <si>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</si>
  <si>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</si>
  <si>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</si>
  <si>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</si>
  <si>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</si>
  <si>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</si>
  <si>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</si>
  <si>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</si>
  <si>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</si>
  <si>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</si>
  <si>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</si>
  <si>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</si>
  <si>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</si>
  <si>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</si>
  <si>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</si>
  <si>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</si>
  <si>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</si>
  <si>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</si>
  <si>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</si>
  <si>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</si>
  <si>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</si>
  <si>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</si>
  <si>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</si>
  <si>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</si>
  <si>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</si>
  <si>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</si>
  <si>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</si>
  <si>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</si>
  <si>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</si>
  <si>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</si>
  <si>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</si>
  <si>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</si>
  <si>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</si>
  <si>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</si>
  <si>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</si>
  <si>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</si>
  <si>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</si>
  <si>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</si>
  <si>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</si>
  <si>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</si>
  <si>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</si>
  <si>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</si>
  <si>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</si>
  <si>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</si>
  <si>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</si>
  <si>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</si>
  <si>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</si>
  <si>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</si>
  <si>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</si>
  <si>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</si>
  <si>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</si>
  <si>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</si>
  <si>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</si>
  <si>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</si>
  <si>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</si>
  <si>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</si>
  <si>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</si>
  <si>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</si>
  <si>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</si>
  <si>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</si>
  <si>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</si>
  <si>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</si>
  <si>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</si>
  <si>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</si>
  <si>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</si>
  <si>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</si>
  <si>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</si>
  <si>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</si>
  <si>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</si>
  <si>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</si>
  <si>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</si>
  <si>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</si>
  <si>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</si>
  <si>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</si>
  <si>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</si>
  <si>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</si>
  <si>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</si>
  <si>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</si>
  <si>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</si>
  <si>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</si>
  <si>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</si>
  <si>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</si>
  <si>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</si>
  <si>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</si>
  <si>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</si>
  <si>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</si>
  <si>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</si>
  <si>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</si>
  <si>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</si>
  <si>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</si>
  <si>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</si>
  <si>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</si>
  <si>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</si>
  <si>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</si>
  <si>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</si>
  <si>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</si>
  <si>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</si>
  <si>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</si>
  <si>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</si>
  <si>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</si>
  <si>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</si>
  <si>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</si>
  <si>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</si>
  <si>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</si>
  <si>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</si>
  <si>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</si>
  <si>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</si>
  <si>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</si>
  <si>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</si>
  <si>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</si>
  <si>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</si>
  <si>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</si>
  <si>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</si>
  <si>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</si>
  <si>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</si>
  <si>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</si>
  <si>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</si>
  <si>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</si>
  <si>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</si>
  <si>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</si>
  <si>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</si>
  <si>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</si>
  <si>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</si>
  <si>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</si>
  <si>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</si>
  <si>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</si>
  <si>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</si>
  <si>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</si>
  <si>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</si>
  <si>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</si>
  <si>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</si>
  <si>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</si>
  <si>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</si>
  <si>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</si>
  <si>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</si>
  <si>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</si>
  <si>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</si>
  <si>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</si>
  <si>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</si>
  <si>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</si>
  <si>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</si>
  <si>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</si>
  <si>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</si>
  <si>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</si>
  <si>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</si>
  <si>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</si>
  <si>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</si>
  <si>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</si>
  <si>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</si>
  <si>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</si>
  <si>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</si>
  <si>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</si>
  <si>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</si>
  <si>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</si>
  <si>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</si>
  <si>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</si>
  <si>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</si>
  <si>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</si>
  <si>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</si>
  <si>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</si>
  <si>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</si>
  <si>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</si>
  <si>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</si>
  <si>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</si>
  <si>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</si>
  <si>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</si>
  <si>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</si>
  <si>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</si>
  <si>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</si>
  <si>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</si>
  <si>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</si>
  <si>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</si>
  <si>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</si>
  <si>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</si>
  <si>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</si>
  <si>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</si>
  <si>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</si>
  <si>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</si>
  <si>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</si>
  <si>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</si>
  <si>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</si>
  <si>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</si>
  <si>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</si>
  <si>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</si>
  <si>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</si>
  <si>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</si>
  <si>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</si>
  <si>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</si>
  <si>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</si>
  <si>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</si>
  <si>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</si>
  <si>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</si>
  <si>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</si>
  <si>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</si>
  <si>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</si>
  <si>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</si>
  <si>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</si>
  <si>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</si>
  <si>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</si>
  <si>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</si>
  <si>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</si>
  <si>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</si>
  <si>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</si>
  <si>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</si>
  <si>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</si>
  <si>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</si>
  <si>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</si>
  <si>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</si>
  <si>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</si>
  <si>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</si>
  <si>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</si>
  <si>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</si>
  <si>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</si>
  <si>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</si>
  <si>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</si>
  <si>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</si>
  <si>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</si>
  <si>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</si>
  <si>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</si>
  <si>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</si>
  <si>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</si>
  <si>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</si>
  <si>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</si>
  <si>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</si>
  <si>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</si>
  <si>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</si>
  <si>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</si>
  <si>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</si>
  <si>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</si>
  <si>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</si>
  <si>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</si>
  <si>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</si>
  <si>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</si>
  <si>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</si>
  <si>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</si>
  <si>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</si>
  <si>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</si>
  <si>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</si>
  <si>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</si>
  <si>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</si>
  <si>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</si>
  <si>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</si>
  <si>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</si>
  <si>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</si>
  <si>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</si>
  <si>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</si>
  <si>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</si>
  <si>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</si>
  <si>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</si>
  <si>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</si>
  <si>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</si>
  <si>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</si>
  <si>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</si>
  <si>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</si>
  <si>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</si>
  <si>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</si>
  <si>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</si>
  <si>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</si>
  <si>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</si>
  <si>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</si>
  <si>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</si>
  <si>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</si>
  <si>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</si>
  <si>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</si>
  <si>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</si>
  <si>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</si>
  <si>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</si>
  <si>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</si>
  <si>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</si>
  <si>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</si>
  <si>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</si>
  <si>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</si>
  <si>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</si>
  <si>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</si>
  <si>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</si>
  <si>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</si>
  <si>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</si>
  <si>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</si>
  <si>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</si>
  <si>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</si>
  <si>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</si>
  <si>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</si>
  <si>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</si>
  <si>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</si>
  <si>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</si>
  <si>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</si>
  <si>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</si>
  <si>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</si>
  <si>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</si>
  <si>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</si>
  <si>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</si>
  <si>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</si>
  <si>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</si>
  <si>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</si>
  <si>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</si>
  <si>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</si>
  <si>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</si>
  <si>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</si>
  <si>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</si>
  <si>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</si>
  <si>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</si>
  <si>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</si>
  <si>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</si>
  <si>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</si>
  <si>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</si>
  <si>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</si>
  <si>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</si>
  <si>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</si>
  <si>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</si>
  <si>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</si>
  <si>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</si>
  <si>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</si>
  <si>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</si>
  <si>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</si>
  <si>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</si>
  <si>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</si>
  <si>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</si>
  <si>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</si>
  <si>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</si>
  <si>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</si>
  <si>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</si>
  <si>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</si>
  <si>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</si>
  <si>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</si>
  <si>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</si>
  <si>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</si>
  <si>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</si>
  <si>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</si>
  <si>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</si>
  <si>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</si>
  <si>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</si>
  <si>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</si>
  <si>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</si>
  <si>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</si>
  <si>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</si>
  <si>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</si>
  <si>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</si>
  <si>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</si>
  <si>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</si>
  <si>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</si>
  <si>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</si>
  <si>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</si>
  <si>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</si>
  <si>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</si>
  <si>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</si>
  <si>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</si>
  <si>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</si>
  <si>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</si>
  <si>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</si>
  <si>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</si>
  <si>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</si>
  <si>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</si>
  <si>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</si>
  <si>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</si>
  <si>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</si>
  <si>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</si>
  <si>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</si>
  <si>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</si>
  <si>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</si>
  <si>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</si>
  <si>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</si>
  <si>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</si>
  <si>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</si>
  <si>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</si>
  <si>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</si>
  <si>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</si>
  <si>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</si>
  <si>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</si>
  <si>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</si>
  <si>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</si>
  <si>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</si>
  <si>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</si>
  <si>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</si>
  <si>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</si>
  <si>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</si>
  <si>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</si>
  <si>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</si>
  <si>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</si>
  <si>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</si>
  <si>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</si>
  <si>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</si>
  <si>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</si>
  <si>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</si>
  <si>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</si>
  <si>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</si>
  <si>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</si>
  <si>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</si>
  <si>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</si>
  <si>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</si>
  <si>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</si>
  <si>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</si>
  <si>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</si>
  <si>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</si>
  <si>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</si>
  <si>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</si>
  <si>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</si>
  <si>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</si>
  <si>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</si>
  <si>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</si>
  <si>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</si>
  <si>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</si>
  <si>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</si>
  <si>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</si>
  <si>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</si>
  <si>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</si>
  <si>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</si>
  <si>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</si>
  <si>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</si>
  <si>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</si>
  <si>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</si>
  <si>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</si>
  <si>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</si>
  <si>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</si>
  <si>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</si>
  <si>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</si>
  <si>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</si>
  <si>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</si>
  <si>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</si>
  <si>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</si>
  <si>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</si>
  <si>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</si>
  <si>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</si>
  <si>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</si>
  <si>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</si>
  <si>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</si>
  <si>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</si>
  <si>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</si>
  <si>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</si>
  <si>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</si>
  <si>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</si>
  <si>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</si>
  <si>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</si>
  <si>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</si>
  <si>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</si>
  <si>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</si>
  <si>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</si>
  <si>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</si>
  <si>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</si>
  <si>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</si>
  <si>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</si>
  <si>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</si>
  <si>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</si>
  <si>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</si>
  <si>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</si>
  <si>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</si>
  <si>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</si>
  <si>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</si>
  <si>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</si>
  <si>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</si>
  <si>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</si>
  <si>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</si>
  <si>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</si>
  <si>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</si>
  <si>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</si>
  <si>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</si>
  <si>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</si>
  <si>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</si>
  <si>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</si>
  <si>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</si>
  <si>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</si>
  <si>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</si>
  <si>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</si>
  <si>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</si>
  <si>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</si>
  <si>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</si>
  <si>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</si>
  <si>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</si>
  <si>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</si>
  <si>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</si>
  <si>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</si>
  <si>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</si>
  <si>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</si>
  <si>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</si>
  <si>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</si>
  <si>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</si>
  <si>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</si>
  <si>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</si>
  <si>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</si>
  <si>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</si>
  <si>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</si>
  <si>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</si>
  <si>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</si>
  <si>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</si>
  <si>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</si>
  <si>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</si>
  <si>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</si>
  <si>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</si>
  <si>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</si>
  <si>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</si>
  <si>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</si>
  <si>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</si>
  <si>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</si>
  <si>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</si>
  <si>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</si>
  <si>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</si>
  <si>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</si>
  <si>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</si>
  <si>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</si>
  <si>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</si>
  <si>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</si>
  <si>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</si>
  <si>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</si>
  <si>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</si>
  <si>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</si>
  <si>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</si>
  <si>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</si>
  <si>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</si>
  <si>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</si>
  <si>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</si>
  <si>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</si>
  <si>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</si>
  <si>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</si>
  <si>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</si>
  <si>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</si>
  <si>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</si>
  <si>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</si>
  <si>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</si>
  <si>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</si>
  <si>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</si>
  <si>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</si>
  <si>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</si>
  <si>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</si>
  <si>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</si>
  <si>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</si>
  <si>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</si>
  <si>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</si>
  <si>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</si>
  <si>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</si>
  <si>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</si>
  <si>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</si>
  <si>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</si>
  <si>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</si>
  <si>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</si>
  <si>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</si>
  <si>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</si>
  <si>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</si>
  <si>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</si>
  <si>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</si>
  <si>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</si>
  <si>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</si>
  <si>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</si>
  <si>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</si>
  <si>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</si>
  <si>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</si>
  <si>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</si>
  <si>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</si>
  <si>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</si>
  <si>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</si>
  <si>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</si>
  <si>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</si>
  <si>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</si>
  <si>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</si>
  <si>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</si>
  <si>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</si>
  <si>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</si>
  <si>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</si>
  <si>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</si>
  <si>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</si>
  <si>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</si>
  <si>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</si>
  <si>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</si>
  <si>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</si>
  <si>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</si>
  <si>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</si>
  <si>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</si>
  <si>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</si>
  <si>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</si>
  <si>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</si>
  <si>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</si>
  <si>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</si>
  <si>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</si>
  <si>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</si>
  <si>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</si>
  <si>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</si>
  <si>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</si>
  <si>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</si>
  <si>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</si>
  <si>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</si>
  <si>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</si>
  <si>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</si>
  <si>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</si>
  <si>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</si>
  <si>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</si>
  <si>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</si>
  <si>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</si>
  <si>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</si>
  <si>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</si>
  <si>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</si>
  <si>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</si>
  <si>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</si>
  <si>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</si>
  <si>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</si>
  <si>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</si>
  <si>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</si>
  <si>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</si>
  <si>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</si>
  <si>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</si>
  <si>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</si>
  <si>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</si>
  <si>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</si>
  <si>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</si>
  <si>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</si>
  <si>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</si>
  <si>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</si>
  <si>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</si>
  <si>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</si>
  <si>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</si>
  <si>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</si>
  <si>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</si>
  <si>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</si>
  <si>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</si>
  <si>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</si>
  <si>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</si>
  <si>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</si>
  <si>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</si>
  <si>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</si>
  <si>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</si>
  <si>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</si>
  <si>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</si>
  <si>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</si>
  <si>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</si>
  <si>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</si>
  <si>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</si>
  <si>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</si>
  <si>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</si>
  <si>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</si>
  <si>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</si>
  <si>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</si>
  <si>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</si>
  <si>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</si>
  <si>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</si>
  <si>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</si>
  <si>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</si>
  <si>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</si>
  <si>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</si>
  <si>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</si>
  <si>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</si>
  <si>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</si>
  <si>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</si>
  <si>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</si>
  <si>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</si>
  <si>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</si>
  <si>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</si>
  <si>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</si>
  <si>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</si>
  <si>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</si>
  <si>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</si>
  <si>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</si>
  <si>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</si>
  <si>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</si>
  <si>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</si>
  <si>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</si>
  <si>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</si>
  <si>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</si>
  <si>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</si>
  <si>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</si>
  <si>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</si>
  <si>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</si>
  <si>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</si>
  <si>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</si>
  <si>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</si>
  <si>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</si>
  <si>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</si>
  <si>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</si>
  <si>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</si>
  <si>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</si>
  <si>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</si>
  <si>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</si>
  <si>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</si>
  <si>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</si>
  <si>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</si>
  <si>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</si>
  <si>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</si>
  <si>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</si>
  <si>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</si>
  <si>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</si>
  <si>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</si>
  <si>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</si>
  <si>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</si>
  <si>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</si>
  <si>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</si>
  <si>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</si>
  <si>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</si>
  <si>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</si>
  <si>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</si>
  <si>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</si>
  <si>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</si>
  <si>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</si>
  <si>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</si>
  <si>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</si>
  <si>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</si>
  <si>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</si>
  <si>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</si>
  <si>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</si>
  <si>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</si>
  <si>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</si>
  <si>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</si>
  <si>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</si>
  <si>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</si>
  <si>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</si>
  <si>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</si>
  <si>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</si>
  <si>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</si>
  <si>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</si>
  <si>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</si>
  <si>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</si>
  <si>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</si>
  <si>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</si>
  <si>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</si>
  <si>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</si>
  <si>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</si>
  <si>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</si>
  <si>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</si>
  <si>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</si>
  <si>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</si>
  <si>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</si>
  <si>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</si>
  <si>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</si>
  <si>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</si>
  <si>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</si>
  <si>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</si>
  <si>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</si>
  <si>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</si>
  <si>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</si>
  <si>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</si>
  <si>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</si>
  <si>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</si>
  <si>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</si>
  <si>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</si>
  <si>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</si>
  <si>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</si>
  <si>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</si>
  <si>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</si>
  <si>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</si>
  <si>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</si>
  <si>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</si>
  <si>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</si>
  <si>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</si>
  <si>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</si>
  <si>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</si>
  <si>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</si>
  <si>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</si>
  <si>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</si>
  <si>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</si>
  <si>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</si>
  <si>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</si>
  <si>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</si>
  <si>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</si>
  <si>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</si>
  <si>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</si>
  <si>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</si>
  <si>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</si>
  <si>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</si>
  <si>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</si>
  <si>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</si>
  <si>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</si>
  <si>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</si>
  <si>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</si>
  <si>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</si>
  <si>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</si>
  <si>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</si>
  <si>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</si>
  <si>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</si>
  <si>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</si>
  <si>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</si>
  <si>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</si>
  <si>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</si>
  <si>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</si>
  <si>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</si>
  <si>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</si>
  <si>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</si>
  <si>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</si>
  <si>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</si>
  <si>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</si>
  <si>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</si>
  <si>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</si>
  <si>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</si>
  <si>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</si>
  <si>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</si>
  <si>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</si>
  <si>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</si>
  <si>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</si>
  <si>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</si>
  <si>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</si>
  <si>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</si>
  <si>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</si>
  <si>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</si>
  <si>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</si>
  <si>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</si>
  <si>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</si>
  <si>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</si>
  <si>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</si>
  <si>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</si>
  <si>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</si>
  <si>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</si>
  <si>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</si>
  <si>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</si>
  <si>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</si>
  <si>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</si>
  <si>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</si>
  <si>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</si>
  <si>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</si>
  <si>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</si>
  <si>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</si>
  <si>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</si>
  <si>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</si>
  <si>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</si>
  <si>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</si>
  <si>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</si>
  <si>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</si>
  <si>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</si>
  <si>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</si>
  <si>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</si>
  <si>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</si>
  <si>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</si>
  <si>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</si>
  <si>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</si>
  <si>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</si>
  <si>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</si>
  <si>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</si>
  <si>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</si>
  <si>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</si>
  <si>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</si>
  <si>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</si>
  <si>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</si>
  <si>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</si>
  <si>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</si>
  <si>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</si>
  <si>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</si>
  <si>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</si>
  <si>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</si>
  <si>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</si>
  <si>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</si>
  <si>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</si>
  <si>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</si>
  <si>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</si>
  <si>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</si>
  <si>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</si>
  <si>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</si>
  <si>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</si>
  <si>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</si>
  <si>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</si>
  <si>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</si>
  <si>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</si>
  <si>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</si>
  <si>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</si>
  <si>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</si>
  <si>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</si>
  <si>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</si>
  <si>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</si>
  <si>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</si>
  <si>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</si>
  <si>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</si>
  <si>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</si>
  <si>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</si>
  <si>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</si>
  <si>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</si>
  <si>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</si>
  <si>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</si>
  <si>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</si>
  <si>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</si>
  <si>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</si>
  <si>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</si>
  <si>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</si>
  <si>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</si>
  <si>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</si>
  <si>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</si>
  <si>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</si>
  <si>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</si>
  <si>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</si>
  <si>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</si>
  <si>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</si>
  <si>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</si>
  <si>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</si>
  <si>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</si>
  <si>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</si>
  <si>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</si>
  <si>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</si>
  <si>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</si>
  <si>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</si>
  <si>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</si>
  <si>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</si>
  <si>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</si>
  <si>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</si>
  <si>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</si>
  <si>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</si>
  <si>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</si>
  <si>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</si>
  <si>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</si>
  <si>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</si>
  <si>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</si>
  <si>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</si>
  <si>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</si>
  <si>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</si>
  <si>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</si>
  <si>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</si>
  <si>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</si>
  <si>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</si>
  <si>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</si>
  <si>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</si>
  <si>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</si>
  <si>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</si>
  <si>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</si>
  <si>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</si>
  <si>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</si>
  <si>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</si>
  <si>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</si>
  <si>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</si>
  <si>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</si>
  <si>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</si>
  <si>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</si>
  <si>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</si>
  <si>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</si>
  <si>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</si>
  <si>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</si>
  <si>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</si>
  <si>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</si>
  <si>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</si>
  <si>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</si>
  <si>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</si>
  <si>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</si>
  <si>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</si>
  <si>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</si>
  <si>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</si>
  <si>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</si>
  <si>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</si>
  <si>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</si>
  <si>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</si>
  <si>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</si>
  <si>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</si>
  <si>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</si>
  <si>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</si>
  <si>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</si>
  <si>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</si>
  <si>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</si>
  <si>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</si>
  <si>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</si>
  <si>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</si>
  <si>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</si>
  <si>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</si>
  <si>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</si>
  <si>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</si>
  <si>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</si>
  <si>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</si>
  <si>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</si>
  <si>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</si>
  <si>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</si>
  <si>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</si>
  <si>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</si>
  <si>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</si>
  <si>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</si>
  <si>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</si>
  <si>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</si>
  <si>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</si>
  <si>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</si>
  <si>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</si>
  <si>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</si>
  <si>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</si>
  <si>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</si>
  <si>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</si>
  <si>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</si>
  <si>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</si>
  <si>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</si>
  <si>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</si>
  <si>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</si>
  <si>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</si>
  <si>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</si>
  <si>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</si>
  <si>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</si>
  <si>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</si>
  <si>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</si>
  <si>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</si>
  <si>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</si>
  <si>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</si>
  <si>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</si>
  <si>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</si>
  <si>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</si>
  <si>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</si>
  <si>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</si>
  <si>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</si>
  <si>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</si>
  <si>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</si>
  <si>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</si>
  <si>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</si>
  <si>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</si>
  <si>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</si>
  <si>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</si>
  <si>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</si>
  <si>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</si>
  <si>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</si>
  <si>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</si>
  <si>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</si>
  <si>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</si>
  <si>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</si>
  <si>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</si>
  <si>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</si>
  <si>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</si>
  <si>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</si>
  <si>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</si>
  <si>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</si>
  <si>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</si>
  <si>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</si>
  <si>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</si>
  <si>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</si>
  <si>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</si>
  <si>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</si>
  <si>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</si>
  <si>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</si>
  <si>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</si>
  <si>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</si>
  <si>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</si>
  <si>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</si>
  <si>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</si>
  <si>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</si>
  <si>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</si>
  <si>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</si>
  <si>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</si>
  <si>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</si>
  <si>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</si>
  <si>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</si>
  <si>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</si>
  <si>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</si>
  <si>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</si>
  <si>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</si>
  <si>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</si>
  <si>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</si>
  <si>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</si>
  <si>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</si>
  <si>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</si>
  <si>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</si>
  <si>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</si>
  <si>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</si>
  <si>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</si>
  <si>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</si>
  <si>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</si>
  <si>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</si>
  <si>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</si>
  <si>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</si>
  <si>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</si>
  <si>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</si>
  <si>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</si>
  <si>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</si>
  <si>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</si>
  <si>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</si>
  <si>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</si>
  <si>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</si>
  <si>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</si>
  <si>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</si>
  <si>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</si>
  <si>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</si>
  <si>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</si>
  <si>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</si>
  <si>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</si>
  <si>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</si>
  <si>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</si>
  <si>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</si>
  <si>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</si>
  <si>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</si>
  <si>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</si>
  <si>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</si>
  <si>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</si>
  <si>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</si>
  <si>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</si>
  <si>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</si>
  <si>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</si>
  <si>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</si>
  <si>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</si>
  <si>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</si>
  <si>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</si>
  <si>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</si>
  <si>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</si>
  <si>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</si>
  <si>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</si>
  <si>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</si>
  <si>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</si>
  <si>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</si>
  <si>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</si>
  <si>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</si>
  <si>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</si>
  <si>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</si>
  <si>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</si>
  <si>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</si>
  <si>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</si>
  <si>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</si>
  <si>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</si>
  <si>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</si>
  <si>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</si>
  <si>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</si>
  <si>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</si>
  <si>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</si>
  <si>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</si>
  <si>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</si>
  <si>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</si>
  <si>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</si>
  <si>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</si>
  <si>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</si>
  <si>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</si>
  <si>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</si>
  <si>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</si>
  <si>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</si>
  <si>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</si>
  <si>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</si>
  <si>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</si>
  <si>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</si>
  <si>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</si>
  <si>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</si>
  <si>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</si>
  <si>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</si>
  <si>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</si>
  <si>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</si>
  <si>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</si>
  <si>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</si>
  <si>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</si>
  <si>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</si>
  <si>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</si>
  <si>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</si>
  <si>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</si>
  <si>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</si>
  <si>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</si>
  <si>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</si>
  <si>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</si>
  <si>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</si>
  <si>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</si>
  <si>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</si>
  <si>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</si>
  <si>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</si>
  <si>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</si>
  <si>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</si>
  <si>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</si>
  <si>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</si>
  <si>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</si>
  <si>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</si>
  <si>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</si>
  <si>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</si>
  <si>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</si>
  <si>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</si>
  <si>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</si>
  <si>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</si>
  <si>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</si>
  <si>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</si>
  <si>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</si>
  <si>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</si>
  <si>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</si>
  <si>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</si>
  <si>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</si>
  <si>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</si>
  <si>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</si>
  <si>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</si>
  <si>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</si>
  <si>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</si>
  <si>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</si>
  <si>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</si>
  <si>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</si>
  <si>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</si>
  <si>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</si>
  <si>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</si>
  <si>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</si>
  <si>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</si>
  <si>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</si>
  <si>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</si>
  <si>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</si>
  <si>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</si>
  <si>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</si>
  <si>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</si>
  <si>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</si>
  <si>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</si>
  <si>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</si>
  <si>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</si>
  <si>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</si>
  <si>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</si>
  <si>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</si>
  <si>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</si>
  <si>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</si>
  <si>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</si>
  <si>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</si>
  <si>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</si>
  <si>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</si>
  <si>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</si>
  <si>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</si>
  <si>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</si>
  <si>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</si>
  <si>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</si>
  <si>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</si>
  <si>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</si>
  <si>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</si>
  <si>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</si>
  <si>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</si>
  <si>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</si>
  <si>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</si>
  <si>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</si>
  <si>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</si>
  <si>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</si>
  <si>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</si>
  <si>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</si>
  <si>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</si>
  <si>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</si>
  <si>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</si>
  <si>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</si>
  <si>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</si>
  <si>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</si>
  <si>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</si>
  <si>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</si>
  <si>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</si>
  <si>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</si>
  <si>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</si>
  <si>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</si>
  <si>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</si>
  <si>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</si>
  <si>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</si>
  <si>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</si>
  <si>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</si>
  <si>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</si>
  <si>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</si>
  <si>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</si>
  <si>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</si>
  <si>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</si>
  <si>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</si>
  <si>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</si>
  <si>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</si>
  <si>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</si>
  <si>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</si>
  <si>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</si>
  <si>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</si>
  <si>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</si>
  <si>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</si>
  <si>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</si>
  <si>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</si>
  <si>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</si>
  <si>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</si>
  <si>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</si>
  <si>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</si>
  <si>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</si>
  <si>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</si>
  <si>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</si>
  <si>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</si>
  <si>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</si>
  <si>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</si>
  <si>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</si>
  <si>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</si>
  <si>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</si>
  <si>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</si>
  <si>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</si>
  <si>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</si>
  <si>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</si>
  <si>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</si>
  <si>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</si>
  <si>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</si>
  <si>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</si>
  <si>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</si>
  <si>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</si>
  <si>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</si>
  <si>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</si>
  <si>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</si>
  <si>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</si>
  <si>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</si>
  <si>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</si>
  <si>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</si>
  <si>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</si>
  <si>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</si>
  <si>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</si>
  <si>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</si>
  <si>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</si>
  <si>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</si>
  <si>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</si>
  <si>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</si>
  <si>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</si>
  <si>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</si>
  <si>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</si>
  <si>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</si>
  <si>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</si>
  <si>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</si>
  <si>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</si>
  <si>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</si>
  <si>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</si>
  <si>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</si>
  <si>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</si>
  <si>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</si>
  <si>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</si>
  <si>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</si>
  <si>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</si>
  <si>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</si>
  <si>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</si>
  <si>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</si>
  <si>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</si>
  <si>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</si>
  <si>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</si>
  <si>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</si>
  <si>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</si>
  <si>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</si>
  <si>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</si>
  <si>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</si>
  <si>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</si>
  <si>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</si>
  <si>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</si>
  <si>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</si>
  <si>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</si>
  <si>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</si>
  <si>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</si>
  <si>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</si>
  <si>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</si>
  <si>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</si>
  <si>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</si>
  <si>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</si>
  <si>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</si>
  <si>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</si>
  <si>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</si>
  <si>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</si>
  <si>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</si>
  <si>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</si>
  <si>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</si>
  <si>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</si>
  <si>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</si>
  <si>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</si>
  <si>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</si>
  <si>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</si>
  <si>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</si>
  <si>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</si>
  <si>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</si>
  <si>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</si>
  <si>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</si>
  <si>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</si>
  <si>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</si>
  <si>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</si>
  <si>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</si>
  <si>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</si>
  <si>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</si>
  <si>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</si>
  <si>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</si>
  <si>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</si>
  <si>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</si>
  <si>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</si>
  <si>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</si>
  <si>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</si>
  <si>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</si>
  <si>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</si>
  <si>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</si>
  <si>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</si>
  <si>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</si>
  <si>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</si>
  <si>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</si>
  <si>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</si>
  <si>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</si>
  <si>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</si>
  <si>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</si>
  <si>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</si>
  <si>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</si>
  <si>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</si>
  <si>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</si>
  <si>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</si>
  <si>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</si>
  <si>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</si>
  <si>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</si>
  <si>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</si>
  <si>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</si>
  <si>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</si>
  <si>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</si>
  <si>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</si>
  <si>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</si>
  <si>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</si>
  <si>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</si>
  <si>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</si>
  <si>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</si>
  <si>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</si>
  <si>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</si>
  <si>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</si>
  <si>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</si>
  <si>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</si>
  <si>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</si>
  <si>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</si>
  <si>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</si>
  <si>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</si>
  <si>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</si>
  <si>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</si>
  <si>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</si>
  <si>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</si>
  <si>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</si>
  <si>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</si>
  <si>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</si>
  <si>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</si>
  <si>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</si>
  <si>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</si>
  <si>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</si>
  <si>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</si>
  <si>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</si>
  <si>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</si>
  <si>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</si>
  <si>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</si>
  <si>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</si>
  <si>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</si>
  <si>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</si>
  <si>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</si>
  <si>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</si>
  <si>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</si>
  <si>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</si>
  <si>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</si>
  <si>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</si>
  <si>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</si>
  <si>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</si>
  <si>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</si>
  <si>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</si>
  <si>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</si>
  <si>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</si>
  <si>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</si>
  <si>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</si>
  <si>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</si>
  <si>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</si>
  <si>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</si>
  <si>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</si>
  <si>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</si>
  <si>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</si>
  <si>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</si>
  <si>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</si>
  <si>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</si>
  <si>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</si>
  <si>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</si>
  <si>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</si>
  <si>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</si>
  <si>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</si>
  <si>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</si>
  <si>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</si>
  <si>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</si>
  <si>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</si>
  <si>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</si>
  <si>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</si>
  <si>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</si>
  <si>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</si>
  <si>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</si>
  <si>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</si>
  <si>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</si>
  <si>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</si>
  <si>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</si>
  <si>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</si>
  <si>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</si>
  <si>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</si>
  <si>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</si>
  <si>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</si>
  <si>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</si>
  <si>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</si>
  <si>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</si>
  <si>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</si>
  <si>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</si>
  <si>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</si>
  <si>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</si>
  <si>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</si>
  <si>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</si>
  <si>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</si>
  <si>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</si>
  <si>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</si>
  <si>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</si>
  <si>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</si>
  <si>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</si>
  <si>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</si>
  <si>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</si>
  <si>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</si>
  <si>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</si>
  <si>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</si>
  <si>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</si>
  <si>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</si>
  <si>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</si>
  <si>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</si>
  <si>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</si>
  <si>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</si>
  <si>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</si>
  <si>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</si>
  <si>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</si>
  <si>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</si>
  <si>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</si>
  <si>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</si>
  <si>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</si>
  <si>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</si>
  <si>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</si>
  <si>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</si>
  <si>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</si>
  <si>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</si>
  <si>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</si>
  <si>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</si>
  <si>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</si>
  <si>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</si>
  <si>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</si>
  <si>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</si>
  <si>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</si>
  <si>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</si>
  <si>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</si>
  <si>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</si>
  <si>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</si>
  <si>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</si>
  <si>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</si>
  <si>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</si>
  <si>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</si>
  <si>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</si>
  <si>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</si>
  <si>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</si>
  <si>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</si>
  <si>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</si>
  <si>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</si>
  <si>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</si>
  <si>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</si>
  <si>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</si>
  <si>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</si>
  <si>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</si>
  <si>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</si>
  <si>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</si>
  <si>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</si>
  <si>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</si>
  <si>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</si>
  <si>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</si>
  <si>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</si>
  <si>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</si>
  <si>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</si>
  <si>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</si>
  <si>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</si>
  <si>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</si>
  <si>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</si>
  <si>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</si>
  <si>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</si>
  <si>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</si>
  <si>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</si>
  <si>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</si>
  <si>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</si>
  <si>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</si>
  <si>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</si>
  <si>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</si>
  <si>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</si>
  <si>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</si>
  <si>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</si>
  <si>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</si>
  <si>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</si>
  <si>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</si>
  <si>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</si>
  <si>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</si>
  <si>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</si>
  <si>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</si>
  <si>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</si>
  <si>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</si>
  <si>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</si>
  <si>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</si>
  <si>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</si>
  <si>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</si>
  <si>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</si>
  <si>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</si>
  <si>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</si>
  <si>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</si>
  <si>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</si>
  <si>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</si>
  <si>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</si>
  <si>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</si>
  <si>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</si>
  <si>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</si>
  <si>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</si>
  <si>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</si>
  <si>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</si>
  <si>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</si>
  <si>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</si>
  <si>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</si>
  <si>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</si>
  <si>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</si>
  <si>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</si>
  <si>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</si>
  <si>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</si>
  <si>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</si>
  <si>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</si>
  <si>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</si>
  <si>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</si>
  <si>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</si>
  <si>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</si>
  <si>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</si>
  <si>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</si>
  <si>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</si>
  <si>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</si>
  <si>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</si>
  <si>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</si>
  <si>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</si>
  <si>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</si>
  <si>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</si>
  <si>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</si>
  <si>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</si>
  <si>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</si>
  <si>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</si>
  <si>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</si>
  <si>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</si>
  <si>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</si>
  <si>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</si>
  <si>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</si>
  <si>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</si>
  <si>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</si>
  <si>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</si>
  <si>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</si>
  <si>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</si>
  <si>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</si>
  <si>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</si>
  <si>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</si>
  <si>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</si>
  <si>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</si>
  <si>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</si>
  <si>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</si>
  <si>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</si>
  <si>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</si>
  <si>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</si>
  <si>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</si>
  <si>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</si>
  <si>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</si>
  <si>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</si>
  <si>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</si>
  <si>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</si>
  <si>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</si>
  <si>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</si>
  <si>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</si>
  <si>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</si>
  <si>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</si>
  <si>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</si>
  <si>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</si>
  <si>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</si>
  <si>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</si>
  <si>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</si>
  <si>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</si>
  <si>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</si>
  <si>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</si>
  <si>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</si>
  <si>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</si>
  <si>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</si>
  <si>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</si>
  <si>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</si>
  <si>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</si>
  <si>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</si>
  <si>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</si>
  <si>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</si>
  <si>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</si>
  <si>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</si>
  <si>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</si>
  <si>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</si>
  <si>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</si>
  <si>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</si>
  <si>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</si>
  <si>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</si>
  <si>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</si>
  <si>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</si>
  <si>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</si>
  <si>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</si>
  <si>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</si>
  <si>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</si>
  <si>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</si>
  <si>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</si>
  <si>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</si>
  <si>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</si>
  <si>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</si>
  <si>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</si>
  <si>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</si>
  <si>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</si>
  <si>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</si>
  <si>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</si>
  <si>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</si>
  <si>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</si>
  <si>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</si>
  <si>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</si>
  <si>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</si>
  <si>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</si>
  <si>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</si>
  <si>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</si>
  <si>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</si>
  <si>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</si>
  <si>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</si>
  <si>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</si>
  <si>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</si>
  <si>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</si>
  <si>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</si>
  <si>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</si>
  <si>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</si>
  <si>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</si>
  <si>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</si>
  <si>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</si>
  <si>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</si>
  <si>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</si>
  <si>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</si>
  <si>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</si>
  <si>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</si>
  <si>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</si>
  <si>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</si>
  <si>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</si>
  <si>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</si>
  <si>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</si>
  <si>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</si>
  <si>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</si>
  <si>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</si>
  <si>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</si>
  <si>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</si>
  <si>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</si>
  <si>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</si>
  <si>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</si>
  <si>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</si>
  <si>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</si>
  <si>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</si>
  <si>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</si>
  <si>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</si>
  <si>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</si>
  <si>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</si>
  <si>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</si>
  <si>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</si>
  <si>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</si>
  <si>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</si>
  <si>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</si>
  <si>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</si>
  <si>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</si>
  <si>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</si>
  <si>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</si>
  <si>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</si>
  <si>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</si>
  <si>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</si>
  <si>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</si>
  <si>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</si>
  <si>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</si>
  <si>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</si>
  <si>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</si>
  <si>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</si>
  <si>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</si>
  <si>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</si>
  <si>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</si>
  <si>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</si>
  <si>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</si>
  <si>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</si>
  <si>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</si>
  <si>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</si>
  <si>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</si>
  <si>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</si>
  <si>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</si>
  <si>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</si>
  <si>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</si>
  <si>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</si>
  <si>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</si>
  <si>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</si>
  <si>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</si>
  <si>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</si>
  <si>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</si>
  <si>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</si>
  <si>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</si>
  <si>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</si>
  <si>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</si>
  <si>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</si>
  <si>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</si>
  <si>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</si>
  <si>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</si>
  <si>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</si>
  <si>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</si>
  <si>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</si>
  <si>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</si>
  <si>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</si>
  <si>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</si>
  <si>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</si>
  <si>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</si>
  <si>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</si>
  <si>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</si>
  <si>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</si>
  <si>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</si>
  <si>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</si>
  <si>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</si>
  <si>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</si>
  <si>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</si>
  <si>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</si>
  <si>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</si>
  <si>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</si>
  <si>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</si>
  <si>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</si>
  <si>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</si>
  <si>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</si>
  <si>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</si>
  <si>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</si>
  <si>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</si>
  <si>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</si>
  <si>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</si>
  <si>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</si>
  <si>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</si>
  <si>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</si>
  <si>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</si>
  <si>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</si>
  <si>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</si>
  <si>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</si>
  <si>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</si>
  <si>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</si>
  <si>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</si>
  <si>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</si>
  <si>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</si>
  <si>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</si>
  <si>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</si>
  <si>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</si>
  <si>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</si>
  <si>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</si>
  <si>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</si>
  <si>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</si>
  <si>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</si>
  <si>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</si>
  <si>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</si>
  <si>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</si>
  <si>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</si>
  <si>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</si>
  <si>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</si>
  <si>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</si>
  <si>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</si>
  <si>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</si>
  <si>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</si>
  <si>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</si>
  <si>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</si>
  <si>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</si>
  <si>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</si>
  <si>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</si>
  <si>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</si>
  <si>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</si>
  <si>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</si>
  <si>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</si>
  <si>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</si>
  <si>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</si>
  <si>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</si>
  <si>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</si>
  <si>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</si>
  <si>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</si>
  <si>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</si>
  <si>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</si>
  <si>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</si>
  <si>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</si>
  <si>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</si>
  <si>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</si>
  <si>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</si>
  <si>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</si>
  <si>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</si>
  <si>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</si>
  <si>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</si>
  <si>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</si>
  <si>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</si>
  <si>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</si>
  <si>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</si>
  <si>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</si>
  <si>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</si>
  <si>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</si>
  <si>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</si>
  <si>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</si>
  <si>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</si>
  <si>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</si>
  <si>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</si>
  <si>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</si>
  <si>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</si>
  <si>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</si>
  <si>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</si>
  <si>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</si>
  <si>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</si>
  <si>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</si>
  <si>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</si>
  <si>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</si>
  <si>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</si>
  <si>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</si>
  <si>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</si>
  <si>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</si>
  <si>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</si>
  <si>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</si>
  <si>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</si>
  <si>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</si>
  <si>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</si>
  <si>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</si>
  <si>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</si>
  <si>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</si>
  <si>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</si>
  <si>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</si>
  <si>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</si>
  <si>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</si>
  <si>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</si>
  <si>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</si>
  <si>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</si>
  <si>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</si>
  <si>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</si>
  <si>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</si>
  <si>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</si>
  <si>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</si>
  <si>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</si>
  <si>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</si>
  <si>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</si>
  <si>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</si>
  <si>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</si>
  <si>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</si>
  <si>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</si>
  <si>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</si>
  <si>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</si>
  <si>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</si>
  <si>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</si>
  <si>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</si>
  <si>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</si>
  <si>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</si>
  <si>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</si>
  <si>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</si>
  <si>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</si>
  <si>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</si>
  <si>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</si>
  <si>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</si>
  <si>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</si>
  <si>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</si>
  <si>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</si>
  <si>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</si>
  <si>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</si>
  <si>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</si>
  <si>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</si>
  <si>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</si>
  <si>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</si>
  <si>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</si>
  <si>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</si>
  <si>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</si>
  <si>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</si>
  <si>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</si>
  <si>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</si>
  <si>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</si>
  <si>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</si>
  <si>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</si>
  <si>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</si>
  <si>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</si>
  <si>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</si>
  <si>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</si>
  <si>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</si>
  <si>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</si>
  <si>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</si>
  <si>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</si>
  <si>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</si>
  <si>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</si>
  <si>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</si>
  <si>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</si>
  <si>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</si>
  <si>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</si>
  <si>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</si>
  <si>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</si>
  <si>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</si>
  <si>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</si>
  <si>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</si>
  <si>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</si>
  <si>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</si>
  <si>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</si>
  <si>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</si>
  <si>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</si>
  <si>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</si>
  <si>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</si>
  <si>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</si>
  <si>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</si>
  <si>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</si>
  <si>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</si>
  <si>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</si>
  <si>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</si>
  <si>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</si>
  <si>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</si>
  <si>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</si>
  <si>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</si>
  <si>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</si>
  <si>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</si>
  <si>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</si>
  <si>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</si>
  <si>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</si>
  <si>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</si>
  <si>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</si>
  <si>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</si>
  <si>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</si>
  <si>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</si>
  <si>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</si>
  <si>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</si>
  <si>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</si>
  <si>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</si>
  <si>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</si>
  <si>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</si>
  <si>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</si>
  <si>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</si>
  <si>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</si>
  <si>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</si>
  <si>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</si>
  <si>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</si>
  <si>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</si>
  <si>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</si>
  <si>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</si>
  <si>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</si>
  <si>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</si>
  <si>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</si>
  <si>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</si>
  <si>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</si>
  <si>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</si>
  <si>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</si>
  <si>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</si>
  <si>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</si>
  <si>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</si>
  <si>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</si>
  <si>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</si>
  <si>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</si>
  <si>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</si>
  <si>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</si>
  <si>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</si>
  <si>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</si>
  <si>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</si>
  <si>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</si>
  <si>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</si>
  <si>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</si>
  <si>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</si>
  <si>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</si>
  <si>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</si>
  <si>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</si>
  <si>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</si>
  <si>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</si>
  <si>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</si>
  <si>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</si>
  <si>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</si>
  <si>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</si>
  <si>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</si>
  <si>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</si>
  <si>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</si>
  <si>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</si>
  <si>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</si>
  <si>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</si>
  <si>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</si>
  <si>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</si>
  <si>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</si>
  <si>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</si>
  <si>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</si>
  <si>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</si>
  <si>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</si>
  <si>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</si>
  <si>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</si>
  <si>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</si>
  <si>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</si>
  <si>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</si>
  <si>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</si>
  <si>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</si>
  <si>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</si>
  <si>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</si>
  <si>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</si>
  <si>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</si>
  <si>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</si>
  <si>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</si>
  <si>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</si>
  <si>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</si>
  <si>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</si>
  <si>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</si>
  <si>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</si>
  <si>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</si>
  <si>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</si>
  <si>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</si>
  <si>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</si>
  <si>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</si>
  <si>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</si>
  <si>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</si>
  <si>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</si>
  <si>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</si>
  <si>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</si>
  <si>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</si>
  <si>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</si>
  <si>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</si>
  <si>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</si>
  <si>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</si>
  <si>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</si>
  <si>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</si>
  <si>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</si>
  <si>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</si>
  <si>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</si>
  <si>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</si>
  <si>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</si>
  <si>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</si>
  <si>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</si>
  <si>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</si>
  <si>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</si>
  <si>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</si>
  <si>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</si>
  <si>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</si>
  <si>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</si>
  <si>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</si>
  <si>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</si>
  <si>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</si>
  <si>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</si>
  <si>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</si>
  <si>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</si>
  <si>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</si>
  <si>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</si>
  <si>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</si>
  <si>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</si>
  <si>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</si>
  <si>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</si>
  <si>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</si>
  <si>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</si>
  <si>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</si>
  <si>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</si>
  <si>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</si>
  <si>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</si>
  <si>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</si>
  <si>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</si>
  <si>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</si>
  <si>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</si>
  <si>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</si>
  <si>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</si>
  <si>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</si>
  <si>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</si>
  <si>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</si>
  <si>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</si>
  <si>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</si>
  <si>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</si>
  <si>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</si>
  <si>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</si>
  <si>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</si>
  <si>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</si>
  <si>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</si>
  <si>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</si>
  <si>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</si>
  <si>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</si>
  <si>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</si>
  <si>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</si>
  <si>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</si>
  <si>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</si>
  <si>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</si>
  <si>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</si>
  <si>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</si>
  <si>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</si>
  <si>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</si>
  <si>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</si>
  <si>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</si>
  <si>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</si>
  <si>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</si>
  <si>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</si>
  <si>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</si>
  <si>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</si>
  <si>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</si>
  <si>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</si>
  <si>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</si>
  <si>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</si>
  <si>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</si>
  <si>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</si>
  <si>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</si>
  <si>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</si>
  <si>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</si>
  <si>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</si>
  <si>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</si>
  <si>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</si>
  <si>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</si>
  <si>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</si>
  <si>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</si>
  <si>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</si>
  <si>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</si>
  <si>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</si>
  <si>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</si>
  <si>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</si>
  <si>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</si>
  <si>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</si>
  <si>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</si>
  <si>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</si>
  <si>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</si>
  <si>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</si>
  <si>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</si>
  <si>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</si>
  <si>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</si>
  <si>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</si>
  <si>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</si>
  <si>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</si>
  <si>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</si>
  <si>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</si>
  <si>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</si>
  <si>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</si>
  <si>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</si>
  <si>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</si>
  <si>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</si>
  <si>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</si>
  <si>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</si>
  <si>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</si>
  <si>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</si>
  <si>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</si>
  <si>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</si>
  <si>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</si>
  <si>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</si>
  <si>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</si>
  <si>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</si>
  <si>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</si>
  <si>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</si>
  <si>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</si>
  <si>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</si>
  <si>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</si>
  <si>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</si>
  <si>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</si>
  <si>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</si>
  <si>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</si>
  <si>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</si>
  <si>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</si>
  <si>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</si>
  <si>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</si>
  <si>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</si>
  <si>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</si>
  <si>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</si>
  <si>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</si>
  <si>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</si>
  <si>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</si>
  <si>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</si>
  <si>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</si>
  <si>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</si>
  <si>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</si>
  <si>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</si>
  <si>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</si>
  <si>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</si>
  <si>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</si>
  <si>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</si>
  <si>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</si>
  <si>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</si>
  <si>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</si>
  <si>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</si>
  <si>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</si>
  <si>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</si>
  <si>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</si>
  <si>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</si>
  <si>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</si>
  <si>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</si>
  <si>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</si>
  <si>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</si>
  <si>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</si>
  <si>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</si>
  <si>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</si>
  <si>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</si>
  <si>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</si>
  <si>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</si>
  <si>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</si>
  <si>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</si>
  <si>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</si>
  <si>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</si>
  <si>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</si>
  <si>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</si>
  <si>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</si>
  <si>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</si>
  <si>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</si>
  <si>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</si>
  <si>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</si>
  <si>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</si>
  <si>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</si>
  <si>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</si>
  <si>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</si>
  <si>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</si>
  <si>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</si>
  <si>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</si>
  <si>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</si>
  <si>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</si>
  <si>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</si>
  <si>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</si>
  <si>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</si>
  <si>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</si>
  <si>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</si>
  <si>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</si>
  <si>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</si>
  <si>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</si>
  <si>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</si>
  <si>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</si>
  <si>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</si>
  <si>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</si>
  <si>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</si>
  <si>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</si>
  <si>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</si>
  <si>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</si>
  <si>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</si>
  <si>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</si>
  <si>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</si>
  <si>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</si>
  <si>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</si>
  <si>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</si>
  <si>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</si>
  <si>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</si>
  <si>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</si>
  <si>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</si>
  <si>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</si>
  <si>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</si>
  <si>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</si>
  <si>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</si>
  <si>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</si>
  <si>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</si>
  <si>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</si>
  <si>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</si>
  <si>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</si>
  <si>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</si>
  <si>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</si>
  <si>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</si>
  <si>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</si>
  <si>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</si>
  <si>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</si>
  <si>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</si>
  <si>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</si>
  <si>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</si>
  <si>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</si>
  <si>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</si>
  <si>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</si>
  <si>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</si>
  <si>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</si>
  <si>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</si>
  <si>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</si>
  <si>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</si>
  <si>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</si>
  <si>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</si>
  <si>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</si>
  <si>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</si>
  <si>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</si>
  <si>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</si>
  <si>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</si>
  <si>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</si>
  <si>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</si>
  <si>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</si>
  <si>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</si>
  <si>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</si>
  <si>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</si>
  <si>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</si>
  <si>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</si>
  <si>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</si>
  <si>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</si>
  <si>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</si>
  <si>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</si>
  <si>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</si>
  <si>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</si>
  <si>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</si>
  <si>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</si>
  <si>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</si>
  <si>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</si>
  <si>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</si>
  <si>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</si>
  <si>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</si>
  <si>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</si>
  <si>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</si>
  <si>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</si>
  <si>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</si>
  <si>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</si>
  <si>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</si>
  <si>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</si>
  <si>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</si>
  <si>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</si>
  <si>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</si>
  <si>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</si>
  <si>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</si>
  <si>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</si>
  <si>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</si>
  <si>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</si>
  <si>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</si>
  <si>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</si>
  <si>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</si>
  <si>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</si>
  <si>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</si>
  <si>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</si>
  <si>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</si>
  <si>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</si>
  <si>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</si>
  <si>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</si>
  <si>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</si>
  <si>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</si>
  <si>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</si>
  <si>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</si>
  <si>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</si>
  <si>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</si>
  <si>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</si>
  <si>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</si>
  <si>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</si>
  <si>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</si>
  <si>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</si>
  <si>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</si>
  <si>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</si>
  <si>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</si>
  <si>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</si>
  <si>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</si>
  <si>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</si>
  <si>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</si>
  <si>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</si>
  <si>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</si>
  <si>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</si>
  <si>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</si>
  <si>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</si>
  <si>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</si>
  <si>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</si>
  <si>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</si>
  <si>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</si>
  <si>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</si>
  <si>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</si>
  <si>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</si>
  <si>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</si>
  <si>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</si>
  <si>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</si>
  <si>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</si>
  <si>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</si>
  <si>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</si>
  <si>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</si>
  <si>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</si>
  <si>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</si>
  <si>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</si>
  <si>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</si>
  <si>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</si>
  <si>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</si>
  <si>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</si>
  <si>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</si>
  <si>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</si>
  <si>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</si>
  <si>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</si>
  <si>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</si>
  <si>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</si>
  <si>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</si>
  <si>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</si>
  <si>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</si>
  <si>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</si>
  <si>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</si>
  <si>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</si>
  <si>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</si>
  <si>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</si>
  <si>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</si>
  <si>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</si>
  <si>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</si>
  <si>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</si>
  <si>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</si>
  <si>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</si>
  <si>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</si>
  <si>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</si>
  <si>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</si>
  <si>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</si>
  <si>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</si>
  <si>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</si>
  <si>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</si>
  <si>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</si>
  <si>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</si>
  <si>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</si>
  <si>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</si>
  <si>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</si>
  <si>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</si>
  <si>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</si>
  <si>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</si>
  <si>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</si>
  <si>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</si>
  <si>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</si>
  <si>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</si>
  <si>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</si>
  <si>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</si>
  <si>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</si>
  <si>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</si>
  <si>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</si>
  <si>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</si>
  <si>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</si>
  <si>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</si>
  <si>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</si>
  <si>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</si>
  <si>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</si>
  <si>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</si>
  <si>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</si>
  <si>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</si>
  <si>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</si>
  <si>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</si>
  <si>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</si>
  <si>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</si>
  <si>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</si>
  <si>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</si>
  <si>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</si>
  <si>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</si>
  <si>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</si>
  <si>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</si>
  <si>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</si>
  <si>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</si>
  <si>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</si>
  <si>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</si>
  <si>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</si>
  <si>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</si>
  <si>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</si>
  <si>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</si>
  <si>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</si>
  <si>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</si>
  <si>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</si>
  <si>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</si>
  <si>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</si>
  <si>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</si>
  <si>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</si>
  <si>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</si>
  <si>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</si>
  <si>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</si>
  <si>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</si>
  <si>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</si>
  <si>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</si>
  <si>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</si>
  <si>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</si>
  <si>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</si>
  <si>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</si>
  <si>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</si>
  <si>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</si>
  <si>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</si>
  <si>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</si>
  <si>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</si>
  <si>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</si>
  <si>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</si>
  <si>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</si>
  <si>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</si>
  <si>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</si>
  <si>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</si>
  <si>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</si>
  <si>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</si>
  <si>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</si>
  <si>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</si>
  <si>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</si>
  <si>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</si>
  <si>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</si>
  <si>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</si>
  <si>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</si>
  <si>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</si>
  <si>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</si>
  <si>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</si>
  <si>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</si>
  <si>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</si>
  <si>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</si>
  <si>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</si>
  <si>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</si>
  <si>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</si>
  <si>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</si>
  <si>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</si>
  <si>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</si>
  <si>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</si>
  <si>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</si>
  <si>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</si>
  <si>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</si>
  <si>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</si>
  <si>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</si>
  <si>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</si>
  <si>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</si>
  <si>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</si>
  <si>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</si>
  <si>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</si>
  <si>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</si>
  <si>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</si>
  <si>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</si>
  <si>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</si>
  <si>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</si>
  <si>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</si>
  <si>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</si>
  <si>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</si>
  <si>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</si>
  <si>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</si>
  <si>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</si>
  <si>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</si>
  <si>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</si>
  <si>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</si>
  <si>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</si>
  <si>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</si>
  <si>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</si>
  <si>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</si>
  <si>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</si>
  <si>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</si>
  <si>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</si>
  <si>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</si>
  <si>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</si>
  <si>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</si>
  <si>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</si>
  <si>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</si>
  <si>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</si>
  <si>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</si>
  <si>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</si>
  <si>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</si>
  <si>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</si>
  <si>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</si>
  <si>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</si>
  <si>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</si>
  <si>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</si>
  <si>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</si>
  <si>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</si>
  <si>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</si>
  <si>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</si>
  <si>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</si>
  <si>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</si>
  <si>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</si>
  <si>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</si>
  <si>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</si>
  <si>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</si>
  <si>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</si>
  <si>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</si>
  <si>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</si>
  <si>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</si>
  <si>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</si>
  <si>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</si>
  <si>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</si>
  <si>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</si>
  <si>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</si>
  <si>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</si>
  <si>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</si>
  <si>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</si>
  <si>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</si>
  <si>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</si>
  <si>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</si>
  <si>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</si>
  <si>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</si>
  <si>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</si>
  <si>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</si>
  <si>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</si>
  <si>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</si>
  <si>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</si>
  <si>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</si>
  <si>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</si>
  <si>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</si>
  <si>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</si>
  <si>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</si>
  <si>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</si>
  <si>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</si>
  <si>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</si>
  <si>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</si>
  <si>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</si>
  <si>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</si>
  <si>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</si>
  <si>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</si>
  <si>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</si>
  <si>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</si>
  <si>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</si>
  <si>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</si>
  <si>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</si>
  <si>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</si>
  <si>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</si>
  <si>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</si>
  <si>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</si>
  <si>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</si>
  <si>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</si>
  <si>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</si>
  <si>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</si>
  <si>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</si>
  <si>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</si>
  <si>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</si>
  <si>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</si>
  <si>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</si>
  <si>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</si>
  <si>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</si>
  <si>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</si>
  <si>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</si>
  <si>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</si>
  <si>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</si>
  <si>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</si>
  <si>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</si>
  <si>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</si>
  <si>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</si>
  <si>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</si>
  <si>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</si>
  <si>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</si>
  <si>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</si>
  <si>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</si>
  <si>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</si>
  <si>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</si>
  <si>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</si>
  <si>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</si>
  <si>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</si>
  <si>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</si>
  <si>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</si>
  <si>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</si>
  <si>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</si>
  <si>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</si>
  <si>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</si>
  <si>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</si>
  <si>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</si>
  <si>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</si>
  <si>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</si>
  <si>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</si>
  <si>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</si>
  <si>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</si>
  <si>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</si>
  <si>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</si>
  <si>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</si>
  <si>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</si>
  <si>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</si>
  <si>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</si>
  <si>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</si>
  <si>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</si>
  <si>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</si>
  <si>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</si>
  <si>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</si>
  <si>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</si>
  <si>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</si>
  <si>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</si>
  <si>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</si>
  <si>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</si>
  <si>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</si>
  <si>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</si>
  <si>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</si>
  <si>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</si>
  <si>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</si>
  <si>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</si>
  <si>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</si>
  <si>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</si>
  <si>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</si>
  <si>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</si>
  <si>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</si>
  <si>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</si>
  <si>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</si>
  <si>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</si>
  <si>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</si>
  <si>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</si>
  <si>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</si>
  <si>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</si>
  <si>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</si>
  <si>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</si>
  <si>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</si>
  <si>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</si>
  <si>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</si>
  <si>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</si>
  <si>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</si>
  <si>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</si>
  <si>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</si>
  <si>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</si>
  <si>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</si>
  <si>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</si>
  <si>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</si>
  <si>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</si>
  <si>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</si>
  <si>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</si>
  <si>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</si>
  <si>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</si>
  <si>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</si>
  <si>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</si>
  <si>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</si>
  <si>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</si>
  <si>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</si>
  <si>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</si>
  <si>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</si>
  <si>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</si>
  <si>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</si>
  <si>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</si>
  <si>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</si>
  <si>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</si>
  <si>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</si>
  <si>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</si>
  <si>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</si>
  <si>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</si>
  <si>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</si>
  <si>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</si>
  <si>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</si>
  <si>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</si>
  <si>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</si>
  <si>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</si>
  <si>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</si>
  <si>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</si>
  <si>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</si>
  <si>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</si>
  <si>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</si>
  <si>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</si>
  <si>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</si>
  <si>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</si>
  <si>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</si>
  <si>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</si>
  <si>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</si>
  <si>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</si>
  <si>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</si>
  <si>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</si>
  <si>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</si>
  <si>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</si>
  <si>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</si>
  <si>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</si>
  <si>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</si>
  <si>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</si>
  <si>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</si>
  <si>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</si>
  <si>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</si>
  <si>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</si>
  <si>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</si>
  <si>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</si>
  <si>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</si>
  <si>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</si>
  <si>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</si>
  <si>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</si>
  <si>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</si>
  <si>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</si>
  <si>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</si>
  <si>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</si>
  <si>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</si>
  <si>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</si>
  <si>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</si>
  <si>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</si>
  <si>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</si>
  <si>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</si>
  <si>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</si>
  <si>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</si>
  <si>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</si>
  <si>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</si>
  <si>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</si>
  <si>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</si>
  <si>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</si>
  <si>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</si>
  <si>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</si>
  <si>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</si>
  <si>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</si>
  <si>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</si>
  <si>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</si>
  <si>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</si>
  <si>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</si>
  <si>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</si>
  <si>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</si>
  <si>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</si>
  <si>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</si>
  <si>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</si>
  <si>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</si>
  <si>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</si>
  <si>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</si>
  <si>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</si>
  <si>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</si>
  <si>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</si>
  <si>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</si>
  <si>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</si>
  <si>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</si>
  <si>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</si>
  <si>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</si>
  <si>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</si>
  <si>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</si>
  <si>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</si>
  <si>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</si>
  <si>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</si>
  <si>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</si>
  <si>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</si>
  <si>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</si>
  <si>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</si>
  <si>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</si>
  <si>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</si>
  <si>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</si>
  <si>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</si>
  <si>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</si>
  <si>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</si>
  <si>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</si>
  <si>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</si>
  <si>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</si>
  <si>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</si>
  <si>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</si>
  <si>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</si>
  <si>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</si>
  <si>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</si>
  <si>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</si>
  <si>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</si>
  <si>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</si>
  <si>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</si>
  <si>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</si>
  <si>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</si>
  <si>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</si>
  <si>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</si>
  <si>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</si>
  <si>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</si>
  <si>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</si>
  <si>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</si>
  <si>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</si>
  <si>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</si>
  <si>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</si>
  <si>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</si>
  <si>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</si>
  <si>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</si>
  <si>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</si>
  <si>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</si>
  <si>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</si>
  <si>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</si>
  <si>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</si>
  <si>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</si>
  <si>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</si>
  <si>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</si>
  <si>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</si>
  <si>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</si>
  <si>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</si>
  <si>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</si>
  <si>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</si>
  <si>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</si>
  <si>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</si>
  <si>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</si>
  <si>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</si>
  <si>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</si>
  <si>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</si>
  <si>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</si>
  <si>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</si>
  <si>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</si>
  <si>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</si>
  <si>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</si>
  <si>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</si>
  <si>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</si>
  <si>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</si>
  <si>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</si>
  <si>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</si>
  <si>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</si>
  <si>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</si>
  <si>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</si>
  <si>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</si>
  <si>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</si>
  <si>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</si>
  <si>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</si>
  <si>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</si>
  <si>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</si>
  <si>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</si>
  <si>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</si>
  <si>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</si>
  <si>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</si>
  <si>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</si>
  <si>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</si>
  <si>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</si>
  <si>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</si>
  <si>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</si>
  <si>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</si>
  <si>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</si>
  <si>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</si>
  <si>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</si>
  <si>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</si>
  <si>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</si>
  <si>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</si>
  <si>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</si>
  <si>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</si>
  <si>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</si>
  <si>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</si>
  <si>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</si>
  <si>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</si>
  <si>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</si>
  <si>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</si>
  <si>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</si>
  <si>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</si>
  <si>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</si>
  <si>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</si>
  <si>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</si>
  <si>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</si>
  <si>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</si>
  <si>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</si>
  <si>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</si>
  <si>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</si>
  <si>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</si>
  <si>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</si>
  <si>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</si>
  <si>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</si>
  <si>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</si>
  <si>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</si>
  <si>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</si>
  <si>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</si>
  <si>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</si>
  <si>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</si>
  <si>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</si>
  <si>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</si>
  <si>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</si>
  <si>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</si>
  <si>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</si>
  <si>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</si>
  <si>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</si>
  <si>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</si>
  <si>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</si>
  <si>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</si>
  <si>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</si>
  <si>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</si>
  <si>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</si>
  <si>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</si>
  <si>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</si>
  <si>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</si>
  <si>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</si>
  <si>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</si>
  <si>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</si>
  <si>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</si>
  <si>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</si>
  <si>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</si>
  <si>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</si>
  <si>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</si>
  <si>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</si>
  <si>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</si>
  <si>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</si>
  <si>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</si>
  <si>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</si>
  <si>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</si>
  <si>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</si>
  <si>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</si>
  <si>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</si>
  <si>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</si>
  <si>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</si>
  <si>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</si>
  <si>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</si>
  <si>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</si>
  <si>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</si>
  <si>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</si>
  <si>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</si>
  <si>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</si>
  <si>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</si>
  <si>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</si>
  <si>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</si>
  <si>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</si>
  <si>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</si>
  <si>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</si>
  <si>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</si>
  <si>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</si>
  <si>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</si>
  <si>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</si>
  <si>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</si>
  <si>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</si>
  <si>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</si>
  <si>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</si>
  <si>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</si>
  <si>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</si>
  <si>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</si>
  <si>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</si>
  <si>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</si>
  <si>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</si>
  <si>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</si>
  <si>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</si>
  <si>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</si>
  <si>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</si>
  <si>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</si>
  <si>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</si>
  <si>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</si>
  <si>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</si>
  <si>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</si>
  <si>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</si>
  <si>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</si>
  <si>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</si>
  <si>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</si>
  <si>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</si>
  <si>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</si>
  <si>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</si>
  <si>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</si>
  <si>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</si>
  <si>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</si>
  <si>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</si>
  <si>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</si>
  <si>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</si>
  <si>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</si>
  <si>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</si>
  <si>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</si>
  <si>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</si>
  <si>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</si>
  <si>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</si>
  <si>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</si>
  <si>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</si>
  <si>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</si>
  <si>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</si>
  <si>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</si>
  <si>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</si>
  <si>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</si>
  <si>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</si>
  <si>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</si>
  <si>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</si>
  <si>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</si>
  <si>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</si>
  <si>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</si>
  <si>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</si>
  <si>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</si>
  <si>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</si>
  <si>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</si>
  <si>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</si>
  <si>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</si>
  <si>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</si>
  <si>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</si>
  <si>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</si>
  <si>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</si>
  <si>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</si>
  <si>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</si>
  <si>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</si>
  <si>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</si>
  <si>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</si>
  <si>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</si>
  <si>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</si>
  <si>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</si>
  <si>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</si>
  <si>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</si>
  <si>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</si>
  <si>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</si>
  <si>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</si>
  <si>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</si>
  <si>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</si>
  <si>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</si>
  <si>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</si>
  <si>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</si>
  <si>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</si>
  <si>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</si>
  <si>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</si>
  <si>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</si>
  <si>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</si>
  <si>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</si>
  <si>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</si>
  <si>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</si>
  <si>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</si>
  <si>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</si>
  <si>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</si>
  <si>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</si>
  <si>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</si>
  <si>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</si>
  <si>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</si>
  <si>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</si>
  <si>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</si>
  <si>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</si>
  <si>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</si>
  <si>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</si>
  <si>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</si>
  <si>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</si>
  <si>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</si>
  <si>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</si>
  <si>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</si>
  <si>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</si>
  <si>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</si>
  <si>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</si>
  <si>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</si>
  <si>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</si>
  <si>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</si>
  <si>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</si>
  <si>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</si>
  <si>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</si>
  <si>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</si>
  <si>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</si>
  <si>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</si>
  <si>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</si>
  <si>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</si>
  <si>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</si>
  <si>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</si>
  <si>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</si>
  <si>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</si>
  <si>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</si>
  <si>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</si>
  <si>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</si>
  <si>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</si>
  <si>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</si>
  <si>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</si>
  <si>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</si>
  <si>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</si>
  <si>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</si>
  <si>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</si>
  <si>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</si>
  <si>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</si>
  <si>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</si>
  <si>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</si>
  <si>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</si>
  <si>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</si>
  <si>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</si>
  <si>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</si>
  <si>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</si>
  <si>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</si>
  <si>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</si>
  <si>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</si>
  <si>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</si>
  <si>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</si>
  <si>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</si>
  <si>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</si>
  <si>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</si>
  <si>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</si>
  <si>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</si>
  <si>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</si>
  <si>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</si>
  <si>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</si>
  <si>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</si>
  <si>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</si>
  <si>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</si>
  <si>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</si>
  <si>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</si>
  <si>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</si>
  <si>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</si>
  <si>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</si>
  <si>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</si>
  <si>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</si>
  <si>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</si>
  <si>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</si>
  <si>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</si>
  <si>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</si>
  <si>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</si>
  <si>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</si>
  <si>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</si>
  <si>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</si>
  <si>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</si>
  <si>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</si>
  <si>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</si>
  <si>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</si>
  <si>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</si>
  <si>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</si>
  <si>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</si>
  <si>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</si>
  <si>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</si>
  <si>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</si>
  <si>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</si>
  <si>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</si>
  <si>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</si>
  <si>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</si>
  <si>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</si>
  <si>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</si>
  <si>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</si>
  <si>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</si>
  <si>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</si>
  <si>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</si>
  <si>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</si>
  <si>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</si>
  <si>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</si>
  <si>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</si>
  <si>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</si>
  <si>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</si>
  <si>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</si>
  <si>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</si>
  <si>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</si>
  <si>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</si>
  <si>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</si>
  <si>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</si>
  <si>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</si>
  <si>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</si>
  <si>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</si>
  <si>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</si>
  <si>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</si>
  <si>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</si>
  <si>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</si>
  <si>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</si>
  <si>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</si>
  <si>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</si>
  <si>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</si>
  <si>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</si>
  <si>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</si>
  <si>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</si>
  <si>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</si>
  <si>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</si>
  <si>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</si>
  <si>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</si>
  <si>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</si>
  <si>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</si>
  <si>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</si>
  <si>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</si>
  <si>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</si>
  <si>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</si>
  <si>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</si>
  <si>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</si>
  <si>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</si>
  <si>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</si>
  <si>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</si>
  <si>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</si>
  <si>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</si>
  <si>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</si>
  <si>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</si>
  <si>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</si>
  <si>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</si>
  <si>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</si>
  <si>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</si>
  <si>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</si>
  <si>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</si>
  <si>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</si>
  <si>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</si>
  <si>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</si>
  <si>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</si>
  <si>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</si>
  <si>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</si>
  <si>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</si>
  <si>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</si>
  <si>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</si>
  <si>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</si>
  <si>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</si>
  <si>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</si>
  <si>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</si>
  <si>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</si>
  <si>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</si>
  <si>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</si>
  <si>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</si>
  <si>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</si>
  <si>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</si>
  <si>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</si>
  <si>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</si>
  <si>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</si>
  <si>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</si>
  <si>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</si>
  <si>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</si>
  <si>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</si>
  <si>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</si>
  <si>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</si>
  <si>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</si>
  <si>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</si>
  <si>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</si>
  <si>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</si>
  <si>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</si>
  <si>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</si>
  <si>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</si>
  <si>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</si>
  <si>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</si>
  <si>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</si>
  <si>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</si>
  <si>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</si>
  <si>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</si>
  <si>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</si>
  <si>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</si>
  <si>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</si>
  <si>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</si>
  <si>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</si>
  <si>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</si>
  <si>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</si>
  <si>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</si>
  <si>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</si>
  <si>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</si>
  <si>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</si>
  <si>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</si>
  <si>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</si>
  <si>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</si>
  <si>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</si>
  <si>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</si>
  <si>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</si>
  <si>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</si>
  <si>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</si>
  <si>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</si>
  <si>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</si>
  <si>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</si>
  <si>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</si>
  <si>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</si>
  <si>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</si>
  <si>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</si>
  <si>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</si>
  <si>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</si>
  <si>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</si>
  <si>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</si>
  <si>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</si>
  <si>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</si>
  <si>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</si>
  <si>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</si>
  <si>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</si>
  <si>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</si>
  <si>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</si>
  <si>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</si>
  <si>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</si>
  <si>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</si>
  <si>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</si>
  <si>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</si>
  <si>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</si>
  <si>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</si>
  <si>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</si>
  <si>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</si>
  <si>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</si>
  <si>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</si>
  <si>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</si>
  <si>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</si>
  <si>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</si>
  <si>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</si>
  <si>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</si>
  <si>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</si>
  <si>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</si>
  <si>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</si>
  <si>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</si>
  <si>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</si>
  <si>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</si>
  <si>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</si>
  <si>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</si>
  <si>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</si>
  <si>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</si>
  <si>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</si>
  <si>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</si>
  <si>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</si>
  <si>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</si>
  <si>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</si>
  <si>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</si>
  <si>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</si>
  <si>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</si>
  <si>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</si>
  <si>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</si>
  <si>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</si>
  <si>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</si>
  <si>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</si>
  <si>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</si>
  <si>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</si>
  <si>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</si>
  <si>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</si>
  <si>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</si>
  <si>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</si>
  <si>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</si>
  <si>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</si>
  <si>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</si>
  <si>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</si>
  <si>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</si>
  <si>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</si>
  <si>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</si>
  <si>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</si>
  <si>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</si>
  <si>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</si>
  <si>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</si>
  <si>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</si>
  <si>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</si>
  <si>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</si>
  <si>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</si>
  <si>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</si>
  <si>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</si>
  <si>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</si>
  <si>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</si>
  <si>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</si>
  <si>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</si>
  <si>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</si>
  <si>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</si>
  <si>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</si>
  <si>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</si>
  <si>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</si>
  <si>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</si>
  <si>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</si>
  <si>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</si>
  <si>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</si>
  <si>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</si>
  <si>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</si>
  <si>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</si>
  <si>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</si>
  <si>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</si>
  <si>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</si>
  <si>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</si>
  <si>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</si>
  <si>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</si>
  <si>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</si>
  <si>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</si>
  <si>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</si>
  <si>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</si>
  <si>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</si>
  <si>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</si>
  <si>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</si>
  <si>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</si>
  <si>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</si>
  <si>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</si>
  <si>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</si>
  <si>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</si>
  <si>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</si>
  <si>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</si>
  <si>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</si>
  <si>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</si>
  <si>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</si>
  <si>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</si>
  <si>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</si>
  <si>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</si>
  <si>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</si>
  <si>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</si>
  <si>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</si>
  <si>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</si>
  <si>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</si>
  <si>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</si>
  <si>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</si>
  <si>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</si>
  <si>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</si>
  <si>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</si>
  <si>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</si>
  <si>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</si>
  <si>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</si>
  <si>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</si>
  <si>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</si>
  <si>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</si>
  <si>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</si>
  <si>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</si>
  <si>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</si>
  <si>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</si>
  <si>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</si>
  <si>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</si>
  <si>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</si>
  <si>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</si>
  <si>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</si>
  <si>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</si>
  <si>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</si>
  <si>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</si>
  <si>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</si>
  <si>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</si>
  <si>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</si>
  <si>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</si>
  <si>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</si>
  <si>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</si>
  <si>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</si>
  <si>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</si>
  <si>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</si>
  <si>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</si>
  <si>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</si>
  <si>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</si>
  <si>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</si>
  <si>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</si>
  <si>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</si>
  <si>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</si>
  <si>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</si>
  <si>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</si>
  <si>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</si>
  <si>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</si>
  <si>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</si>
  <si>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</si>
  <si>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</si>
  <si>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</si>
  <si>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</si>
  <si>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</si>
  <si>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</si>
  <si>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</si>
  <si>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</si>
  <si>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</si>
  <si>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</si>
  <si>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</si>
  <si>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</si>
  <si>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</si>
  <si>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</si>
  <si>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</si>
  <si>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</si>
  <si>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</si>
  <si>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</si>
  <si>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</si>
  <si>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</si>
  <si>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</si>
  <si>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</si>
  <si>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</si>
  <si>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</si>
  <si>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</si>
  <si>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</si>
  <si>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</si>
  <si>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</si>
  <si>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</si>
  <si>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</si>
  <si>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</si>
  <si>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</si>
  <si>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</si>
  <si>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</si>
  <si>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</si>
  <si>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</si>
  <si>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</si>
  <si>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</si>
  <si>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</si>
  <si>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</si>
  <si>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</si>
  <si>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</si>
  <si>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</si>
  <si>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</si>
  <si>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</si>
  <si>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</si>
  <si>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</si>
  <si>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</si>
  <si>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</si>
  <si>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</si>
  <si>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</si>
  <si>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</si>
  <si>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</si>
  <si>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</si>
  <si>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</si>
  <si>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</si>
  <si>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</si>
  <si>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</si>
  <si>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</si>
  <si>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</si>
  <si>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</si>
  <si>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</si>
  <si>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</si>
  <si>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</si>
  <si>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</si>
  <si>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</si>
  <si>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</si>
  <si>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</si>
  <si>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</si>
  <si>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</si>
  <si>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</si>
  <si>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</si>
  <si>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</si>
  <si>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</si>
  <si>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</si>
  <si>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</si>
  <si>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</si>
  <si>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</si>
  <si>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</si>
  <si>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</si>
  <si>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</si>
  <si>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</si>
  <si>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</si>
  <si>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</si>
  <si>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</si>
  <si>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</si>
  <si>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</si>
  <si>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</si>
  <si>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</si>
  <si>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</si>
  <si>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</si>
  <si>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</si>
  <si>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</si>
  <si>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</si>
  <si>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</si>
  <si>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</si>
  <si>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</si>
  <si>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</si>
  <si>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</si>
  <si>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</si>
  <si>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</si>
  <si>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</si>
  <si>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</si>
  <si>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</si>
  <si>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</si>
  <si>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</si>
  <si>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</si>
  <si>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</si>
  <si>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</si>
  <si>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</si>
  <si>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</si>
  <si>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</si>
  <si>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</si>
  <si>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</si>
  <si>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</si>
  <si>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</si>
  <si>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</si>
  <si>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</si>
  <si>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</si>
  <si>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</si>
  <si>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</si>
  <si>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</si>
  <si>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</si>
  <si>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</si>
  <si>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</si>
  <si>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</si>
  <si>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</si>
  <si>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</si>
  <si>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</si>
  <si>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</si>
  <si>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</si>
  <si>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</si>
  <si>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</si>
  <si>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</si>
  <si>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</si>
  <si>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</si>
  <si>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</si>
  <si>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</si>
  <si>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</si>
  <si>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</si>
  <si>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</si>
  <si>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</si>
  <si>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</si>
  <si>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</si>
  <si>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</si>
  <si>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</si>
  <si>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</si>
  <si>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</si>
  <si>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</si>
  <si>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</si>
  <si>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</si>
  <si>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</si>
  <si>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</si>
  <si>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</si>
  <si>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</si>
  <si>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</si>
  <si>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</si>
  <si>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</si>
  <si>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</si>
  <si>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</si>
  <si>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</si>
  <si>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</si>
  <si>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</si>
  <si>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</si>
  <si>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</si>
  <si>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</si>
  <si>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</si>
  <si>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</si>
  <si>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</si>
  <si>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</si>
  <si>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</si>
  <si>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</si>
  <si>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</si>
  <si>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</si>
  <si>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</si>
  <si>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</si>
  <si>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</si>
  <si>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</si>
  <si>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</si>
  <si>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</si>
  <si>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</si>
  <si>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</si>
  <si>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</si>
  <si>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</si>
  <si>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</si>
  <si>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</si>
  <si>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</si>
  <si>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</si>
  <si>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</si>
  <si>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</si>
  <si>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</si>
  <si>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</si>
  <si>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</si>
  <si>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</si>
  <si>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</si>
  <si>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</si>
  <si>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</si>
  <si>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</si>
  <si>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</si>
  <si>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</si>
  <si>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</si>
  <si>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</si>
  <si>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</si>
  <si>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</si>
  <si>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</si>
  <si>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</si>
  <si>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</si>
  <si>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</si>
  <si>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</si>
  <si>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</si>
  <si>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</si>
  <si>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</si>
  <si>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</si>
  <si>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</si>
  <si>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</si>
  <si>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</si>
  <si>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</si>
  <si>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</si>
  <si>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</si>
  <si>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</si>
  <si>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</si>
  <si>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</si>
  <si>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</si>
  <si>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</si>
  <si>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</si>
  <si>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</si>
  <si>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</si>
  <si>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</si>
  <si>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</si>
  <si>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</si>
  <si>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</si>
  <si>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</si>
  <si>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</si>
  <si>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</si>
  <si>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</si>
  <si>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</si>
  <si>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</si>
  <si>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</si>
  <si>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</si>
  <si>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</si>
  <si>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</si>
  <si>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</si>
  <si>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</si>
  <si>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</si>
  <si>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</si>
  <si>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</si>
  <si>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</si>
  <si>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</si>
  <si>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</si>
  <si>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</si>
  <si>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</si>
  <si>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</si>
  <si>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</si>
  <si>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</si>
  <si>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</si>
  <si>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</si>
  <si>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</si>
  <si>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</si>
  <si>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</si>
  <si>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</si>
  <si>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</si>
  <si>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</si>
  <si>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</si>
  <si>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</si>
  <si>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</si>
  <si>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</si>
  <si>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</si>
  <si>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</si>
  <si>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</si>
  <si>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</si>
  <si>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</si>
  <si>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</si>
  <si>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</si>
  <si>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</si>
  <si>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</si>
  <si>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</si>
  <si>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</si>
  <si>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</si>
  <si>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</si>
  <si>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</si>
  <si>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</si>
  <si>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</si>
  <si>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</si>
  <si>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</si>
  <si>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</si>
  <si>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</si>
  <si>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</si>
  <si>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</si>
  <si>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</si>
  <si>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</si>
  <si>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</si>
  <si>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</si>
  <si>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</si>
  <si>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</si>
  <si>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</si>
  <si>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</si>
  <si>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</si>
  <si>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</si>
  <si>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</si>
  <si>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</si>
  <si>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</si>
  <si>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</si>
  <si>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</si>
  <si>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</si>
  <si>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</si>
  <si>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</si>
  <si>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</si>
  <si>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</si>
  <si>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</si>
  <si>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</si>
  <si>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</si>
  <si>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</si>
  <si>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</si>
  <si>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</si>
  <si>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</si>
  <si>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</si>
  <si>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</si>
  <si>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</si>
  <si>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</si>
  <si>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</si>
  <si>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</si>
  <si>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</si>
  <si>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</si>
  <si>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</si>
  <si>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</si>
  <si>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</si>
  <si>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</si>
  <si>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</si>
  <si>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</si>
  <si>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</si>
  <si>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</si>
  <si>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</si>
  <si>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</si>
  <si>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</si>
  <si>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</si>
  <si>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</si>
  <si>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</si>
  <si>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</si>
  <si>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</si>
  <si>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</si>
  <si>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</si>
  <si>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</si>
  <si>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</si>
  <si>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</si>
  <si>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</si>
  <si>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</si>
  <si>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</si>
  <si>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</si>
  <si>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</si>
  <si>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</si>
  <si>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</si>
  <si>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</si>
  <si>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</si>
  <si>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</si>
  <si>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</si>
  <si>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</si>
  <si>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</si>
  <si>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</si>
  <si>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</si>
  <si>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</si>
  <si>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</si>
  <si>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</si>
  <si>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</si>
  <si>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</si>
  <si>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</si>
  <si>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</si>
  <si>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</si>
  <si>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</si>
  <si>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</si>
  <si>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</si>
  <si>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</si>
  <si>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</si>
  <si>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</si>
  <si>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</si>
  <si>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</si>
  <si>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</si>
  <si>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</si>
  <si>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</si>
  <si>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</si>
  <si>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</si>
  <si>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</si>
  <si>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</si>
  <si>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</si>
  <si>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</si>
  <si>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</si>
  <si>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</si>
  <si>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</si>
  <si>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</si>
  <si>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</si>
  <si>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</si>
  <si>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</si>
  <si>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</si>
  <si>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</si>
  <si>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</si>
  <si>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</si>
  <si>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</si>
  <si>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</si>
  <si>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</si>
  <si>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</si>
  <si>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</si>
  <si>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</si>
  <si>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</si>
  <si>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</si>
  <si>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</si>
  <si>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</si>
  <si>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</si>
  <si>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</si>
  <si>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</si>
  <si>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</si>
  <si>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</si>
  <si>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</si>
  <si>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</si>
  <si>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</si>
  <si>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</si>
  <si>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</si>
  <si>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</si>
  <si>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</si>
  <si>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</si>
  <si>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</si>
  <si>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</si>
  <si>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</si>
  <si>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</si>
  <si>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</si>
  <si>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</si>
  <si>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</si>
  <si>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</si>
  <si>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</si>
  <si>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</si>
  <si>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</si>
  <si>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</si>
  <si>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</si>
  <si>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</si>
  <si>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</si>
  <si>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</si>
  <si>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</si>
  <si>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</si>
  <si>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</si>
  <si>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</si>
  <si>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</si>
  <si>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</si>
  <si>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</si>
  <si>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</si>
  <si>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</si>
  <si>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</si>
  <si>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</si>
  <si>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</si>
  <si>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</si>
  <si>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</si>
  <si>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</si>
  <si>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</si>
  <si>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</si>
  <si>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</si>
  <si>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</si>
  <si>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</si>
  <si>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</si>
  <si>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</si>
  <si>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</si>
  <si>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</si>
  <si>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</si>
  <si>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</si>
  <si>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</si>
  <si>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</si>
  <si>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</si>
  <si>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</si>
  <si>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</si>
  <si>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</si>
  <si>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</si>
  <si>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</si>
  <si>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</si>
  <si>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</si>
  <si>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</si>
  <si>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</si>
  <si>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</si>
  <si>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</si>
  <si>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</si>
  <si>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</si>
  <si>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</si>
  <si>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</si>
  <si>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</si>
  <si>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</si>
  <si>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</si>
  <si>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</si>
  <si>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</si>
  <si>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</si>
  <si>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</si>
  <si>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</si>
  <si>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</si>
  <si>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</si>
  <si>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</si>
  <si>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</si>
  <si>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</si>
  <si>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</si>
  <si>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</si>
  <si>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</si>
  <si>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</si>
  <si>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</si>
  <si>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</si>
  <si>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</si>
  <si>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</si>
  <si>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</si>
  <si>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</si>
  <si>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</si>
  <si>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</si>
  <si>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</si>
  <si>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</si>
  <si>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</si>
  <si>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</si>
  <si>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</si>
  <si>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</si>
  <si>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</si>
  <si>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</si>
  <si>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</si>
  <si>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</si>
  <si>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</si>
  <si>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</si>
  <si>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</si>
  <si>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</si>
  <si>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</si>
  <si>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</si>
  <si>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</si>
  <si>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</si>
  <si>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</si>
  <si>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</si>
  <si>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</si>
  <si>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</si>
  <si>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</si>
  <si>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</si>
  <si>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</si>
  <si>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</si>
  <si>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</si>
  <si>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</si>
  <si>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</si>
  <si>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</si>
  <si>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</si>
  <si>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</si>
  <si>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</si>
  <si>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</si>
  <si>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</si>
  <si>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</si>
  <si>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</si>
  <si>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</si>
  <si>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</si>
  <si>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</si>
  <si>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</si>
  <si>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</si>
  <si>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</si>
  <si>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</si>
  <si>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</si>
  <si>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</si>
  <si>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</si>
  <si>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</si>
  <si>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</si>
  <si>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</si>
  <si>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</si>
  <si>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</si>
  <si>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</si>
  <si>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</si>
  <si>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</si>
  <si>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</si>
  <si>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</si>
  <si>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</si>
  <si>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</si>
  <si>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</si>
  <si>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</si>
  <si>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</si>
  <si>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</si>
  <si>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</si>
  <si>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</si>
  <si>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</si>
  <si>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</si>
  <si>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</si>
  <si>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</si>
  <si>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</si>
  <si>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</si>
  <si>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</si>
  <si>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</si>
  <si>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</si>
  <si>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</si>
  <si>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</si>
  <si>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</si>
  <si>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</si>
  <si>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</si>
  <si>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</si>
  <si>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</si>
  <si>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</si>
  <si>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</si>
  <si>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</si>
  <si>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</si>
  <si>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</si>
  <si>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</si>
  <si>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</si>
  <si>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</si>
  <si>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</si>
  <si>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</si>
  <si>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</si>
  <si>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</si>
  <si>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</si>
  <si>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</si>
  <si>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</si>
  <si>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</si>
  <si>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</si>
  <si>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</si>
  <si>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</si>
  <si>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</si>
  <si>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</si>
  <si>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</si>
  <si>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</si>
  <si>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</si>
  <si>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</si>
  <si>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</si>
  <si>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</si>
  <si>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</si>
  <si>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</si>
  <si>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</si>
  <si>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</si>
  <si>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</si>
  <si>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</si>
  <si>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</si>
  <si>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</si>
  <si>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</si>
  <si>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</si>
  <si>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</si>
  <si>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</si>
  <si>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</si>
  <si>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</si>
  <si>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</si>
  <si>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</si>
  <si>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</si>
  <si>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</si>
  <si>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</si>
  <si>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</si>
  <si>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</si>
  <si>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</si>
  <si>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</si>
  <si>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</si>
  <si>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</si>
  <si>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</si>
  <si>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</si>
  <si>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</si>
  <si>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</si>
  <si>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</si>
  <si>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</si>
  <si>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</si>
  <si>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</si>
  <si>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</si>
  <si>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</si>
  <si>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</si>
  <si>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</si>
  <si>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</si>
  <si>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</si>
  <si>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</si>
  <si>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</si>
  <si>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</si>
  <si>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</si>
  <si>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</si>
  <si>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</si>
  <si>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</si>
  <si>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</si>
  <si>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</si>
  <si>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</si>
  <si>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</si>
  <si>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</si>
  <si>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</si>
  <si>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</si>
  <si>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</si>
  <si>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</si>
  <si>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</si>
  <si>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</si>
  <si>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</si>
  <si>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</si>
  <si>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</si>
  <si>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</si>
  <si>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</si>
  <si>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</si>
  <si>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</si>
  <si>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</si>
  <si>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</si>
  <si>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</si>
  <si>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</si>
  <si>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</si>
  <si>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</si>
  <si>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</si>
  <si>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</si>
  <si>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</si>
  <si>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</si>
  <si>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</si>
  <si>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</si>
  <si>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</si>
  <si>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</si>
  <si>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</si>
  <si>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</si>
  <si>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</si>
  <si>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</si>
  <si>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</si>
  <si>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</si>
  <si>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</si>
  <si>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</si>
  <si>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</si>
  <si>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</si>
  <si>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</si>
  <si>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</si>
  <si>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</si>
  <si>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</si>
  <si>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</si>
  <si>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</si>
  <si>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</si>
  <si>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</si>
  <si>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</si>
  <si>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</si>
  <si>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</si>
  <si>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</si>
  <si>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</si>
  <si>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</si>
  <si>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</si>
  <si>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</si>
  <si>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</si>
  <si>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</si>
  <si>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</si>
  <si>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</si>
  <si>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</si>
  <si>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</si>
  <si>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</si>
  <si>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</si>
  <si>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</si>
  <si>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</si>
  <si>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</si>
  <si>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</si>
  <si>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</si>
  <si>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</si>
  <si>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</si>
  <si>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</si>
  <si>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</si>
  <si>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</si>
  <si>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</si>
  <si>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</si>
  <si>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</si>
  <si>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</si>
  <si>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</si>
  <si>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</si>
  <si>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</si>
  <si>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</si>
  <si>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</si>
  <si>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</si>
  <si>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</si>
  <si>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</si>
  <si>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</si>
  <si>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</si>
  <si>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</si>
  <si>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</si>
  <si>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</si>
  <si>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</si>
  <si>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</si>
  <si>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</si>
  <si>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</si>
  <si>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</si>
  <si>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</si>
  <si>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</si>
  <si>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</si>
  <si>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</si>
  <si>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</si>
  <si>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</si>
  <si>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</si>
  <si>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</si>
  <si>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</si>
  <si>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</si>
  <si>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</si>
  <si>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</si>
  <si>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</si>
  <si>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</si>
  <si>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</si>
  <si>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</si>
  <si>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</si>
  <si>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</si>
  <si>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</si>
  <si>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</si>
  <si>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</si>
  <si>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</si>
  <si>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</si>
  <si>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</si>
  <si>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</si>
  <si>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</si>
  <si>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</si>
  <si>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</si>
  <si>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</si>
  <si>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</si>
  <si>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</si>
  <si>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</si>
  <si>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</si>
  <si>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</si>
  <si>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</si>
  <si>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</si>
  <si>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</si>
  <si>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</si>
  <si>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</si>
  <si>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</si>
  <si>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</si>
  <si>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</si>
  <si>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</si>
  <si>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</si>
  <si>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</si>
  <si>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</si>
  <si>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</si>
  <si>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</si>
  <si>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</si>
  <si>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</si>
  <si>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</si>
  <si>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</si>
  <si>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</si>
  <si>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</si>
  <si>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</si>
  <si>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</si>
  <si>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</si>
  <si>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</si>
  <si>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</si>
  <si>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</si>
  <si>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</si>
  <si>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</si>
  <si>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</si>
  <si>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</si>
  <si>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</si>
  <si>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</si>
  <si>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</si>
  <si>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</si>
  <si>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</si>
  <si>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</si>
  <si>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</si>
  <si>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</si>
  <si>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</si>
  <si>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</si>
  <si>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</si>
  <si>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</si>
  <si>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</si>
  <si>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</si>
  <si>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</si>
  <si>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</si>
  <si>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</si>
  <si>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</si>
  <si>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</si>
  <si>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</si>
  <si>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</si>
  <si>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</si>
  <si>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</si>
  <si>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</si>
  <si>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</si>
  <si>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</si>
  <si>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</si>
  <si>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</si>
  <si>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</si>
  <si>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</si>
  <si>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</si>
  <si>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</si>
  <si>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</si>
  <si>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</si>
  <si>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</si>
  <si>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</si>
  <si>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</si>
  <si>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</si>
  <si>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</si>
  <si>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</si>
  <si>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</si>
  <si>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</si>
  <si>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</si>
  <si>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</si>
  <si>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</si>
  <si>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</si>
  <si>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</si>
  <si>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</si>
  <si>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</si>
  <si>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</si>
  <si>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</si>
  <si>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</si>
  <si>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</si>
  <si>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</si>
  <si>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</si>
  <si>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</si>
  <si>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</si>
  <si>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</si>
  <si>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</si>
  <si>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</si>
  <si>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</si>
  <si>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</si>
  <si>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</si>
  <si>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</si>
  <si>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</si>
  <si>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</si>
  <si>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</si>
  <si>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</si>
  <si>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</si>
  <si>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</si>
  <si>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</si>
  <si>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</si>
  <si>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</si>
  <si>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</si>
  <si>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</si>
  <si>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</si>
  <si>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</si>
  <si>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</si>
  <si>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</si>
  <si>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</si>
  <si>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</si>
  <si>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</si>
  <si>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</si>
  <si>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</si>
  <si>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</si>
  <si>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</si>
  <si>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</si>
  <si>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</si>
  <si>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</si>
  <si>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</si>
  <si>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</si>
  <si>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</si>
  <si>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</si>
  <si>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</si>
  <si>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</si>
  <si>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</si>
  <si>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</si>
  <si>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</si>
  <si>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</si>
  <si>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</si>
  <si>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</si>
  <si>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</si>
  <si>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</si>
  <si>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</si>
  <si>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</si>
  <si>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</si>
  <si>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</si>
  <si>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</si>
  <si>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</si>
  <si>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</si>
  <si>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</si>
  <si>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</si>
  <si>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</si>
  <si>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</si>
  <si>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</si>
  <si>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</si>
  <si>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</si>
  <si>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</si>
  <si>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</si>
  <si>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</si>
  <si>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</si>
  <si>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</si>
  <si>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</si>
  <si>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</si>
  <si>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</si>
  <si>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</si>
  <si>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</si>
  <si>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</si>
  <si>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</si>
  <si>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</si>
  <si>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</si>
  <si>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</si>
  <si>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</si>
  <si>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</si>
  <si>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</si>
  <si>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</si>
  <si>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</si>
  <si>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</si>
  <si>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</si>
  <si>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</si>
  <si>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</si>
  <si>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</si>
  <si>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</si>
  <si>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</si>
  <si>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</si>
  <si>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</si>
  <si>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</si>
  <si>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</si>
  <si>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</si>
  <si>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</si>
  <si>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</si>
  <si>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</si>
  <si>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</si>
  <si>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</si>
  <si>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</si>
  <si>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</si>
  <si>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</si>
  <si>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</si>
  <si>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</si>
  <si>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</si>
  <si>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</si>
  <si>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</si>
  <si>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</si>
  <si>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</si>
  <si>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</si>
  <si>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</si>
  <si>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</si>
  <si>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</si>
  <si>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</si>
  <si>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</si>
  <si>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</si>
  <si>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</si>
  <si>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</si>
  <si>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</si>
  <si>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</si>
  <si>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</si>
  <si>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</si>
  <si>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</si>
  <si>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</si>
  <si>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</si>
  <si>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</si>
  <si>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</si>
  <si>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</si>
  <si>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</si>
  <si>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</si>
  <si>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</si>
  <si>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</si>
  <si>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</si>
  <si>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</si>
  <si>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</si>
  <si>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</si>
  <si>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</si>
  <si>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</si>
  <si>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</si>
  <si>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</si>
  <si>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</si>
  <si>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</si>
  <si>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</si>
  <si>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</si>
  <si>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</si>
  <si>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</si>
  <si>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</si>
  <si>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</si>
  <si>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</si>
  <si>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</si>
  <si>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</si>
  <si>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</si>
  <si>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</si>
  <si>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</si>
  <si>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</si>
  <si>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</si>
  <si>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</si>
  <si>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</si>
  <si>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</si>
  <si>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</si>
  <si>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</si>
  <si>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</si>
  <si>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</si>
  <si>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</si>
  <si>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</si>
  <si>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</si>
  <si>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</si>
  <si>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</si>
  <si>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</si>
  <si>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</si>
  <si>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</si>
  <si>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</si>
  <si>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</si>
  <si>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</si>
  <si>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</si>
  <si>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</si>
  <si>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</si>
  <si>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</si>
  <si>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</si>
  <si>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</si>
  <si>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</si>
  <si>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</si>
  <si>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</si>
  <si>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</si>
  <si>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</si>
  <si>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</si>
  <si>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</si>
  <si>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</si>
  <si>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</si>
  <si>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</si>
  <si>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</si>
  <si>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</si>
  <si>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</si>
  <si>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</si>
  <si>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</si>
  <si>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</si>
  <si>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</si>
  <si>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</si>
  <si>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</si>
  <si>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</si>
  <si>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</si>
  <si>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</si>
  <si>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</si>
  <si>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</si>
  <si>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</si>
  <si>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</si>
  <si>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</si>
  <si>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</si>
  <si>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</si>
  <si>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</si>
  <si>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</si>
  <si>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</si>
  <si>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</si>
  <si>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</si>
  <si>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</si>
  <si>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</si>
  <si>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</si>
  <si>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</si>
  <si>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</si>
  <si>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</si>
  <si>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</si>
  <si>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</si>
  <si>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</si>
  <si>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</si>
  <si>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</si>
  <si>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</si>
  <si>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</si>
  <si>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</si>
  <si>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</si>
  <si>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</si>
  <si>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</si>
  <si>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</si>
  <si>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</si>
  <si>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</si>
  <si>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</si>
  <si>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</si>
  <si>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</si>
  <si>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</si>
  <si>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</si>
  <si>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</si>
  <si>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</si>
  <si>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</si>
  <si>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</si>
  <si>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</si>
  <si>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</si>
  <si>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</si>
  <si>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</si>
  <si>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</si>
  <si>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</si>
  <si>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</si>
  <si>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</si>
  <si>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</si>
  <si>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</si>
  <si>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</si>
  <si>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</si>
  <si>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</si>
  <si>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</si>
  <si>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</si>
  <si>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</si>
  <si>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</si>
  <si>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</si>
  <si>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</si>
  <si>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</si>
  <si>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</si>
  <si>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</si>
  <si>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</si>
  <si>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</si>
  <si>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</si>
  <si>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</si>
  <si>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</si>
  <si>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</si>
  <si>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</si>
  <si>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</si>
  <si>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</si>
  <si>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</si>
  <si>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</si>
  <si>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</si>
  <si>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</si>
  <si>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</si>
  <si>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</si>
  <si>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</si>
  <si>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</si>
  <si>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</si>
  <si>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</si>
  <si>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</si>
  <si>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</si>
  <si>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</si>
  <si>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</si>
  <si>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</si>
  <si>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</si>
  <si>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</si>
  <si>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</si>
  <si>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</si>
  <si>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</si>
  <si>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</si>
  <si>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</si>
  <si>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</si>
  <si>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</si>
  <si>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</si>
  <si>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</si>
  <si>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</si>
  <si>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</si>
  <si>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</si>
  <si>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</si>
  <si>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</si>
  <si>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</si>
  <si>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</si>
  <si>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</si>
  <si>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</si>
  <si>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</si>
  <si>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</si>
  <si>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</si>
  <si>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</si>
  <si>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</si>
  <si>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</si>
  <si>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</si>
  <si>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</si>
  <si>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</si>
  <si>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</si>
  <si>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</si>
  <si>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</si>
  <si>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</si>
  <si>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</si>
  <si>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</si>
  <si>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</si>
  <si>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</si>
  <si>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</si>
  <si>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</si>
  <si>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</si>
  <si>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</si>
  <si>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</si>
  <si>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</si>
  <si>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</si>
  <si>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</si>
  <si>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</si>
  <si>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</si>
  <si>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</si>
  <si>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</si>
  <si>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</si>
  <si>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</si>
  <si>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</si>
  <si>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</si>
  <si>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</si>
  <si>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</si>
  <si>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</si>
  <si>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</si>
  <si>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</si>
  <si>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</si>
  <si>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</si>
  <si>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</si>
  <si>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</si>
  <si>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</si>
  <si>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</si>
  <si>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</si>
  <si>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</si>
  <si>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</si>
  <si>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</si>
  <si>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</si>
  <si>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</si>
  <si>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</si>
  <si>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</si>
  <si>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</si>
  <si>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</si>
  <si>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</si>
  <si>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</si>
  <si>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</si>
  <si>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</si>
  <si>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</si>
  <si>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</si>
  <si>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</si>
  <si>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</si>
  <si>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</si>
  <si>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</si>
  <si>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</si>
  <si>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</si>
  <si>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</si>
  <si>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</si>
  <si>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</si>
  <si>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</si>
  <si>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</si>
  <si>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</si>
  <si>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</si>
  <si>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</si>
  <si>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</si>
  <si>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</si>
  <si>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</si>
  <si>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</si>
  <si>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</si>
  <si>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</si>
  <si>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</si>
  <si>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</si>
  <si>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</si>
  <si>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</si>
  <si>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</si>
  <si>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</si>
  <si>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</si>
  <si>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</si>
  <si>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</si>
  <si>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</si>
  <si>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</si>
  <si>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</si>
  <si>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</si>
  <si>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</si>
  <si>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</si>
  <si>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</si>
  <si>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</si>
  <si>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</si>
  <si>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</si>
  <si>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</si>
  <si>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</si>
  <si>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</si>
  <si>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</si>
  <si>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</si>
  <si>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</si>
  <si>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</si>
  <si>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</si>
  <si>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</si>
  <si>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</si>
  <si>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</si>
  <si>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</si>
  <si>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</si>
  <si>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</si>
  <si>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</si>
  <si>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</si>
  <si>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</si>
  <si>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</si>
  <si>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</si>
  <si>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</si>
  <si>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</si>
  <si>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</si>
  <si>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</si>
  <si>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</si>
  <si>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</si>
  <si>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</si>
  <si>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</si>
  <si>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</si>
  <si>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</si>
  <si>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</si>
  <si>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</si>
  <si>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</si>
  <si>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</si>
  <si>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</si>
  <si>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</si>
  <si>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</si>
  <si>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</si>
  <si>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</si>
  <si>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</si>
  <si>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</si>
  <si>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</si>
  <si>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</si>
  <si>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</si>
  <si>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</si>
  <si>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</si>
  <si>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</si>
  <si>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</si>
  <si>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</si>
  <si>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</si>
  <si>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</si>
  <si>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</si>
  <si>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</si>
  <si>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</si>
  <si>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</si>
  <si>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</si>
  <si>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</si>
  <si>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</si>
  <si>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</si>
  <si>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</si>
  <si>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</si>
  <si>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</si>
  <si>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</si>
  <si>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</si>
  <si>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</si>
  <si>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</si>
  <si>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</si>
  <si>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</si>
  <si>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</si>
  <si>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</si>
  <si>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</si>
  <si>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</si>
  <si>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</si>
  <si>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</si>
  <si>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</si>
  <si>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</si>
  <si>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</si>
  <si>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</si>
  <si>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</si>
  <si>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</si>
  <si>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</si>
  <si>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</si>
  <si>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</si>
  <si>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</si>
  <si>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</si>
  <si>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</si>
  <si>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</si>
  <si>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</si>
  <si>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</si>
  <si>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</si>
  <si>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</si>
  <si>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</si>
  <si>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</si>
  <si>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</si>
  <si>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</si>
  <si>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</si>
  <si>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</si>
  <si>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</si>
  <si>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</si>
  <si>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</si>
  <si>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</si>
  <si>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</si>
  <si>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</si>
  <si>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</si>
  <si>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</si>
  <si>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</si>
  <si>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</si>
  <si>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</si>
  <si>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</si>
  <si>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</si>
  <si>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</si>
  <si>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</si>
  <si>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</si>
  <si>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</si>
  <si>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</si>
  <si>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</si>
  <si>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</si>
  <si>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</si>
  <si>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</si>
  <si>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</si>
  <si>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</si>
  <si>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</si>
  <si>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</si>
  <si>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</si>
  <si>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</si>
  <si>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</si>
  <si>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</si>
  <si>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</si>
  <si>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</si>
  <si>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</si>
  <si>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</si>
  <si>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</si>
  <si>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</si>
  <si>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</si>
  <si>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</si>
  <si>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</si>
  <si>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</si>
  <si>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</si>
  <si>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</si>
  <si>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</si>
  <si>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</si>
  <si>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</si>
  <si>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</si>
  <si>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</si>
  <si>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</si>
  <si>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</si>
  <si>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</si>
  <si>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</si>
  <si>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</si>
  <si>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</si>
  <si>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</si>
  <si>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</si>
  <si>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</si>
  <si>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</si>
  <si>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</si>
  <si>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</si>
  <si>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</si>
  <si>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</si>
  <si>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</si>
  <si>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</si>
  <si>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</si>
  <si>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</si>
  <si>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</si>
  <si>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</si>
  <si>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</si>
  <si>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</si>
  <si>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</si>
  <si>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</si>
  <si>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</si>
  <si>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</si>
  <si>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</si>
  <si>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</si>
  <si>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</si>
  <si>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</si>
  <si>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</si>
  <si>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</si>
  <si>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</si>
  <si>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</si>
  <si>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</si>
  <si>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</si>
  <si>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</si>
  <si>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</si>
  <si>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</si>
  <si>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</si>
  <si>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</si>
  <si>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</si>
  <si>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</si>
  <si>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</si>
  <si>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</si>
  <si>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</si>
  <si>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</si>
  <si>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</si>
  <si>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</si>
  <si>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</si>
  <si>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</si>
  <si>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</si>
  <si>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</si>
  <si>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</si>
  <si>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</si>
  <si>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</si>
  <si>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</si>
  <si>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</si>
  <si>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</si>
  <si>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</si>
  <si>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</si>
  <si>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</si>
  <si>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</si>
  <si>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</si>
  <si>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</si>
  <si>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</si>
  <si>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</si>
  <si>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</si>
  <si>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</si>
  <si>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</si>
  <si>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</si>
  <si>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</si>
  <si>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</si>
  <si>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</si>
  <si>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</si>
  <si>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</si>
  <si>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</si>
  <si>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</si>
  <si>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</si>
  <si>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</si>
  <si>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</si>
  <si>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</si>
  <si>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</si>
  <si>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</si>
  <si>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</si>
  <si>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</si>
  <si>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</si>
  <si>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</si>
  <si>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</si>
  <si>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</si>
  <si>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</si>
  <si>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</si>
  <si>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</si>
  <si>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</si>
  <si>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</si>
  <si>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</si>
  <si>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</si>
  <si>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</si>
  <si>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</si>
  <si>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</si>
  <si>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</si>
  <si>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</si>
  <si>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</si>
  <si>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</si>
  <si>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</si>
  <si>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</si>
  <si>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</si>
  <si>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</si>
  <si>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</si>
  <si>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</si>
  <si>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</si>
  <si>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</si>
  <si>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</si>
  <si>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</si>
  <si>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</si>
  <si>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</si>
  <si>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</si>
  <si>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</si>
  <si>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</si>
  <si>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</si>
  <si>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</si>
  <si>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</si>
  <si>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</si>
  <si>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</si>
  <si>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</si>
  <si>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</si>
  <si>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</si>
  <si>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</si>
  <si>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</si>
  <si>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</si>
  <si>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</si>
  <si>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</si>
  <si>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</si>
  <si>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</si>
  <si>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</si>
  <si>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</si>
  <si>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</si>
  <si>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</si>
  <si>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</si>
  <si>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</si>
  <si>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</si>
  <si>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</si>
  <si>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</si>
  <si>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</si>
  <si>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</si>
  <si>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</si>
  <si>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</si>
  <si>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</si>
  <si>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</si>
  <si>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</si>
  <si>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</si>
  <si>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</si>
  <si>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</si>
  <si>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</si>
  <si>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</si>
  <si>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</si>
  <si>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</si>
  <si>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</si>
  <si>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</si>
  <si>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</si>
  <si>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</si>
  <si>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</si>
  <si>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</si>
  <si>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</si>
  <si>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</si>
  <si>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</si>
  <si>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</si>
  <si>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</si>
  <si>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</si>
  <si>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</si>
  <si>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</si>
  <si>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</si>
  <si>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</si>
  <si>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</si>
  <si>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</si>
  <si>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</si>
  <si>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</si>
  <si>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</si>
  <si>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</si>
  <si>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</si>
  <si>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</si>
  <si>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</si>
  <si>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</si>
  <si>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</si>
  <si>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</si>
  <si>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</si>
  <si>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</si>
  <si>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</si>
  <si>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</si>
  <si>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</si>
  <si>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</si>
  <si>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</si>
  <si>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</si>
  <si>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</si>
  <si>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</si>
  <si>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</si>
  <si>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</si>
  <si>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</si>
  <si>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</si>
  <si>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</si>
  <si>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</si>
  <si>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</si>
  <si>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</si>
  <si>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</si>
  <si>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</si>
  <si>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</si>
  <si>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</si>
  <si>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</si>
  <si>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</si>
  <si>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</si>
  <si>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</si>
  <si>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</si>
  <si>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</si>
  <si>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</si>
  <si>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</si>
  <si>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</si>
  <si>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</si>
  <si>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</si>
  <si>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</si>
  <si>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</si>
  <si>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</si>
  <si>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</si>
  <si>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</si>
  <si>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</si>
  <si>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</si>
  <si>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</si>
  <si>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</si>
  <si>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</si>
  <si>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</si>
  <si>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</si>
  <si>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</si>
  <si>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</si>
  <si>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</si>
  <si>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</si>
  <si>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</si>
  <si>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</si>
  <si>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</si>
  <si>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</si>
  <si>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</si>
  <si>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</si>
  <si>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</si>
  <si>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</si>
  <si>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</si>
  <si>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</si>
  <si>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</si>
  <si>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</si>
  <si>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</si>
  <si>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</si>
  <si>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</si>
  <si>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</si>
  <si>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</si>
  <si>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</si>
  <si>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</si>
  <si>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</si>
  <si>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</si>
  <si>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</si>
  <si>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</si>
  <si>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</si>
  <si>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</si>
  <si>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</si>
  <si>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</si>
  <si>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</si>
  <si>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</si>
  <si>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</si>
  <si>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</si>
  <si>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</si>
  <si>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</si>
  <si>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</si>
  <si>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</si>
  <si>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</si>
  <si>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</si>
  <si>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</si>
  <si>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</si>
  <si>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</si>
  <si>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</si>
  <si>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</si>
  <si>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</si>
  <si>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</si>
  <si>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</si>
  <si>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</si>
  <si>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</si>
  <si>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</si>
  <si>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</si>
  <si>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</si>
  <si>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</si>
  <si>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</si>
  <si>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</si>
  <si>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</si>
  <si>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</si>
  <si>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</si>
  <si>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</si>
  <si>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</si>
  <si>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</si>
  <si>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</si>
  <si>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</si>
  <si>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</si>
  <si>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</si>
  <si>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</si>
  <si>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</si>
  <si>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</si>
  <si>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</si>
  <si>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</si>
  <si>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</si>
  <si>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</si>
  <si>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</si>
  <si>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</si>
  <si>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</si>
  <si>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</si>
  <si>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</si>
  <si>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</si>
  <si>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</si>
  <si>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</si>
  <si>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</si>
  <si>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</si>
  <si>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</si>
  <si>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</si>
  <si>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</si>
  <si>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</si>
  <si>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</si>
  <si>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</si>
  <si>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</si>
  <si>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</si>
  <si>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</si>
  <si>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</si>
  <si>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</si>
  <si>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</si>
  <si>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</si>
  <si>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</si>
  <si>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</si>
  <si>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</si>
  <si>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</si>
  <si>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</si>
  <si>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</si>
  <si>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</si>
  <si>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</si>
  <si>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</si>
  <si>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</si>
  <si>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</si>
  <si>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</si>
  <si>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</si>
  <si>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</si>
  <si>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</si>
  <si>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</si>
  <si>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</si>
  <si>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</si>
  <si>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</si>
  <si>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</si>
  <si>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</si>
  <si>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</si>
  <si>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</si>
  <si>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</si>
  <si>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</si>
  <si>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</si>
  <si>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</si>
  <si>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</si>
  <si>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</si>
  <si>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</si>
  <si>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</si>
  <si>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</si>
  <si>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</si>
  <si>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</si>
  <si>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</si>
  <si>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</si>
  <si>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</si>
  <si>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</si>
  <si>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</si>
  <si>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</si>
  <si>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</si>
  <si>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</si>
  <si>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</si>
  <si>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</si>
  <si>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</si>
  <si>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</si>
  <si>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</si>
  <si>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</si>
  <si>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</si>
  <si>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</si>
  <si>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</si>
  <si>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</si>
  <si>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</si>
  <si>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</si>
  <si>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</si>
  <si>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</si>
  <si>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</si>
  <si>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</si>
  <si>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</si>
  <si>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</si>
  <si>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</si>
  <si>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</si>
  <si>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</si>
  <si>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</si>
  <si>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</si>
  <si>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</si>
  <si>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</si>
  <si>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</si>
  <si>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</si>
  <si>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</si>
  <si>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</si>
  <si>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</si>
  <si>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</si>
  <si>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</si>
  <si>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</si>
  <si>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</si>
  <si>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</si>
  <si>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</si>
  <si>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</si>
  <si>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</si>
  <si>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</si>
  <si>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</si>
  <si>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</si>
  <si>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</si>
  <si>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</si>
  <si>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</si>
  <si>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</si>
  <si>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</si>
  <si>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</si>
  <si>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</si>
  <si>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</si>
  <si>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</si>
  <si>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</si>
  <si>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</si>
  <si>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</si>
  <si>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</si>
  <si>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</si>
  <si>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</si>
  <si>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</si>
  <si>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</si>
  <si>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</si>
  <si>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</si>
  <si>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</si>
  <si>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</si>
  <si>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</si>
  <si>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</si>
  <si>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</si>
  <si>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</si>
  <si>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</si>
  <si>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</si>
  <si>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</si>
  <si>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</si>
  <si>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</si>
  <si>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</si>
  <si>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</si>
  <si>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</si>
  <si>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</si>
  <si>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</si>
  <si>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</si>
  <si>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</si>
  <si>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</si>
  <si>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</si>
  <si>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</si>
  <si>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</si>
  <si>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</si>
  <si>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</si>
  <si>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</si>
  <si>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</si>
  <si>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</si>
  <si>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</si>
  <si>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</si>
  <si>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</si>
  <si>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</si>
  <si>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</si>
  <si>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</si>
  <si>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</si>
  <si>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</si>
  <si>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</si>
  <si>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</si>
  <si>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</si>
  <si>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</si>
  <si>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</si>
  <si>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</si>
  <si>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</si>
  <si>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</si>
  <si>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</si>
  <si>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</si>
  <si>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</si>
  <si>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</si>
  <si>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</si>
  <si>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</si>
  <si>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</si>
  <si>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</si>
  <si>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</si>
  <si>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</si>
  <si>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</si>
  <si>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</si>
  <si>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</si>
  <si>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</si>
  <si>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</si>
  <si>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</si>
  <si>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</si>
  <si>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</si>
  <si>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</si>
  <si>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</si>
  <si>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</si>
  <si>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</si>
  <si>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</si>
  <si>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</si>
  <si>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</si>
  <si>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</si>
  <si>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</si>
  <si>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</si>
  <si>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</si>
  <si>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</si>
  <si>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</si>
  <si>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</si>
  <si>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</si>
  <si>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</si>
  <si>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</si>
  <si>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</si>
  <si>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</si>
  <si>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</si>
  <si>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</si>
  <si>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</si>
  <si>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</si>
  <si>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</si>
  <si>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</si>
  <si>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</si>
  <si>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</si>
  <si>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</si>
  <si>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</si>
  <si>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</si>
  <si>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</si>
  <si>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</si>
  <si>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</si>
  <si>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</si>
  <si>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</si>
  <si>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</si>
  <si>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</si>
  <si>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</si>
  <si>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</si>
  <si>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</si>
  <si>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</si>
  <si>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</si>
  <si>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</si>
  <si>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</si>
  <si>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</si>
  <si>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</si>
  <si>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</si>
  <si>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</si>
  <si>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</si>
  <si>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</si>
  <si>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</si>
  <si>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</si>
  <si>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</si>
  <si>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</si>
  <si>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</si>
  <si>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</si>
  <si>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</si>
  <si>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</si>
  <si>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</si>
  <si>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</si>
  <si>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</si>
  <si>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</si>
  <si>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</si>
  <si>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</si>
  <si>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</si>
  <si>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</si>
  <si>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</si>
  <si>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</si>
  <si>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</si>
  <si>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</si>
  <si>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</si>
  <si>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</si>
  <si>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</si>
  <si>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</si>
  <si>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</si>
  <si>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</si>
  <si>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</si>
  <si>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</si>
  <si>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</si>
  <si>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</si>
  <si>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</si>
  <si>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</si>
  <si>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</si>
  <si>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</si>
  <si>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</si>
  <si>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</si>
  <si>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</si>
  <si>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</si>
  <si>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</si>
  <si>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</si>
  <si>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</si>
  <si>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</si>
  <si>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</si>
  <si>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</si>
  <si>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</si>
  <si>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</si>
  <si>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</si>
  <si>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</si>
  <si>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</si>
  <si>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</si>
  <si>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</si>
  <si>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</si>
  <si>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</si>
  <si>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</si>
  <si>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</si>
  <si>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</si>
  <si>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</si>
  <si>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</si>
  <si>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</si>
  <si>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</si>
  <si>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</si>
  <si>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</si>
  <si>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</si>
  <si>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</si>
  <si>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</si>
  <si>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</si>
  <si>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</si>
  <si>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</si>
  <si>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</si>
  <si>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</si>
  <si>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</si>
  <si>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</si>
  <si>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</si>
  <si>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</si>
  <si>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</si>
  <si>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</si>
  <si>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</si>
  <si>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</si>
  <si>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</si>
  <si>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</si>
  <si>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</si>
  <si>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</si>
  <si>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</si>
  <si>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</si>
  <si>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</si>
  <si>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</si>
  <si>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</si>
  <si>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</si>
  <si>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</si>
  <si>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</si>
  <si>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</si>
  <si>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</si>
  <si>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</si>
  <si>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</si>
  <si>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</si>
  <si>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</si>
  <si>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</si>
  <si>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</si>
  <si>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</si>
  <si>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</si>
  <si>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</si>
  <si>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</si>
  <si>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</si>
  <si>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</si>
  <si>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</si>
  <si>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</si>
  <si>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</si>
  <si>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</si>
  <si>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</si>
  <si>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</si>
  <si>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</si>
  <si>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</si>
  <si>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</si>
  <si>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</si>
  <si>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</si>
  <si>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</si>
  <si>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</si>
  <si>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</si>
  <si>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</si>
  <si>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</si>
  <si>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</si>
  <si>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</si>
  <si>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</si>
  <si>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</si>
  <si>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</si>
  <si>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</si>
  <si>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</si>
  <si>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</si>
  <si>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</si>
  <si>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</si>
  <si>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</si>
  <si>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</si>
  <si>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</si>
  <si>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</si>
  <si>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</si>
  <si>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</si>
  <si>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</si>
  <si>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</si>
  <si>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</si>
  <si>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</si>
  <si>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</si>
  <si>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</si>
  <si>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</si>
  <si>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</si>
  <si>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</si>
  <si>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</si>
  <si>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</si>
  <si>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</si>
  <si>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</si>
  <si>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</si>
  <si>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</si>
  <si>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</si>
  <si>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</si>
  <si>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</si>
  <si>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</si>
  <si>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</si>
  <si>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</si>
  <si>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</si>
  <si>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</si>
  <si>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</si>
  <si>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</si>
  <si>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</si>
  <si>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</si>
  <si>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</si>
  <si>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</si>
  <si>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</si>
  <si>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</si>
  <si>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</si>
  <si>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</si>
  <si>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</si>
  <si>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</si>
  <si>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</si>
  <si>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</si>
  <si>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</si>
  <si>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</si>
  <si>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</si>
  <si>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</si>
  <si>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</si>
  <si>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</si>
  <si>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</si>
  <si>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</si>
  <si>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</si>
  <si>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</si>
  <si>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</si>
  <si>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</si>
  <si>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</si>
  <si>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</si>
  <si>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</si>
  <si>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</si>
  <si>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</si>
  <si>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</si>
  <si>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</si>
  <si>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</si>
  <si>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</si>
  <si>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</si>
  <si>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</si>
  <si>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</si>
  <si>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</si>
  <si>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</si>
  <si>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</si>
  <si>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</si>
  <si>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</si>
  <si>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</si>
  <si>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</si>
  <si>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</si>
  <si>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</si>
  <si>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</si>
  <si>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</si>
  <si>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</si>
  <si>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</si>
  <si>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</si>
  <si>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</si>
  <si>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</si>
  <si>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</si>
  <si>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</si>
  <si>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</si>
  <si>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</si>
  <si>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</si>
  <si>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</si>
  <si>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</si>
  <si>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</si>
  <si>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</si>
  <si>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</si>
  <si>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</si>
  <si>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</si>
  <si>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</si>
  <si>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</si>
  <si>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</si>
  <si>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</si>
  <si>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</si>
  <si>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</si>
  <si>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</si>
  <si>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</si>
  <si>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</si>
  <si>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</si>
  <si>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</si>
  <si>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</si>
  <si>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</si>
  <si>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</si>
  <si>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</si>
  <si>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</si>
  <si>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</si>
  <si>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</si>
  <si>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</si>
  <si>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</si>
  <si>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</si>
  <si>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</si>
  <si>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</si>
  <si>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</si>
  <si>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</si>
  <si>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</si>
  <si>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</si>
  <si>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</si>
  <si>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</si>
  <si>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</si>
  <si>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</si>
  <si>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</si>
  <si>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</si>
  <si>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</si>
  <si>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</si>
  <si>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</si>
  <si>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</si>
  <si>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</si>
  <si>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</si>
  <si>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</si>
  <si>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</si>
  <si>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</si>
  <si>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</si>
  <si>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</si>
  <si>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</si>
  <si>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</si>
  <si>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</si>
  <si>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</si>
  <si>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</si>
  <si>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</si>
  <si>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</si>
  <si>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</si>
  <si>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</si>
  <si>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</si>
  <si>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</si>
  <si>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</si>
  <si>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</si>
  <si>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</si>
  <si>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</si>
  <si>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</si>
  <si>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</si>
  <si>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</si>
  <si>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</si>
  <si>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</si>
  <si>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</si>
  <si>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</si>
  <si>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</si>
  <si>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</si>
  <si>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</si>
  <si>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</si>
  <si>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</si>
  <si>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</si>
  <si>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</si>
  <si>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</si>
  <si>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</si>
  <si>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</si>
  <si>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</si>
  <si>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</si>
  <si>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</si>
  <si>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</si>
  <si>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</si>
  <si>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</si>
  <si>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</si>
  <si>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</si>
  <si>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</si>
  <si>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</si>
  <si>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</si>
  <si>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</si>
  <si>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</si>
  <si>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</si>
  <si>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</si>
  <si>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</si>
  <si>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</si>
  <si>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</si>
  <si>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</si>
  <si>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</si>
  <si>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</si>
  <si>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</si>
  <si>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</si>
  <si>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</si>
  <si>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</si>
  <si>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</si>
  <si>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</si>
  <si>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</si>
  <si>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</si>
  <si>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</si>
  <si>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</si>
  <si>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</si>
  <si>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</si>
  <si>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</si>
  <si>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</si>
  <si>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</si>
  <si>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</si>
  <si>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</si>
  <si>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</si>
  <si>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</si>
  <si>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</si>
  <si>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</si>
  <si>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</si>
  <si>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</si>
  <si>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</si>
  <si>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</si>
  <si>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</si>
  <si>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</si>
  <si>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</si>
  <si>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</si>
  <si>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</si>
  <si>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</si>
  <si>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</si>
  <si>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</si>
  <si>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</si>
  <si>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</si>
  <si>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</si>
  <si>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</si>
  <si>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</si>
  <si>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</si>
  <si>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</si>
  <si>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</si>
  <si>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</si>
  <si>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</si>
  <si>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</si>
  <si>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</si>
  <si>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</si>
  <si>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</si>
  <si>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</si>
  <si>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</si>
  <si>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</si>
  <si>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</si>
  <si>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</si>
  <si>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</si>
  <si>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</si>
  <si>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</si>
  <si>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</si>
  <si>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</si>
  <si>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</si>
  <si>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</si>
  <si>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</si>
  <si>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</si>
  <si>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</si>
  <si>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</si>
  <si>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</si>
  <si>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</si>
  <si>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</si>
  <si>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</si>
  <si>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</si>
  <si>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</si>
  <si>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</si>
  <si>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</si>
  <si>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</si>
  <si>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</si>
  <si>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</si>
  <si>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</si>
  <si>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</si>
  <si>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</si>
  <si>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</si>
  <si>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</si>
  <si>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</si>
  <si>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</si>
  <si>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</si>
  <si>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</si>
  <si>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</si>
  <si>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</si>
  <si>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</si>
  <si>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</si>
  <si>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</si>
  <si>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</si>
  <si>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</si>
  <si>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</si>
  <si>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</si>
  <si>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</si>
  <si>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</si>
  <si>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</si>
  <si>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</si>
  <si>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</si>
  <si>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</si>
  <si>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</si>
  <si>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</si>
  <si>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</si>
  <si>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</si>
  <si>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</si>
  <si>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</si>
  <si>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</si>
  <si>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</si>
  <si>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</si>
  <si>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</si>
  <si>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</si>
  <si>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</si>
  <si>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</si>
  <si>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</si>
  <si>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</si>
  <si>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</si>
  <si>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</si>
  <si>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</si>
  <si>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</si>
  <si>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</si>
  <si>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</si>
  <si>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</si>
  <si>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</si>
  <si>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</si>
  <si>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</si>
  <si>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</si>
  <si>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</si>
  <si>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</si>
  <si>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</si>
  <si>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</si>
  <si>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</si>
  <si>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</si>
  <si>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</si>
  <si>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</si>
  <si>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</si>
  <si>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</si>
  <si>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</si>
  <si>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</si>
  <si>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</si>
  <si>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</si>
  <si>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</si>
  <si>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</si>
  <si>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</si>
  <si>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</si>
  <si>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</si>
  <si>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</si>
  <si>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</si>
  <si>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</si>
  <si>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</si>
  <si>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</si>
  <si>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</si>
  <si>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</si>
  <si>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</si>
  <si>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</si>
  <si>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</si>
  <si>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</si>
  <si>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</si>
  <si>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</si>
  <si>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</si>
  <si>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</si>
  <si>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</si>
  <si>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</si>
  <si>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</si>
  <si>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</si>
  <si>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</si>
  <si>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</si>
  <si>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</si>
  <si>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</si>
  <si>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</si>
  <si>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</si>
  <si>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</si>
  <si>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</si>
  <si>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</si>
  <si>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</si>
  <si>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</si>
  <si>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</si>
  <si>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</si>
  <si>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</si>
  <si>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</si>
  <si>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</si>
  <si>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</si>
  <si>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</si>
  <si>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</si>
  <si>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</si>
  <si>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</si>
  <si>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</si>
  <si>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</si>
  <si>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</si>
  <si>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</si>
  <si>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</si>
  <si>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</si>
  <si>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</si>
  <si>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</si>
  <si>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</si>
  <si>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</si>
  <si>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</si>
  <si>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</si>
  <si>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</si>
  <si>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</si>
  <si>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</si>
  <si>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</si>
  <si>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</si>
  <si>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</si>
  <si>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</si>
  <si>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</si>
  <si>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</si>
  <si>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</si>
  <si>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</si>
  <si>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</si>
  <si>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</si>
  <si>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</si>
  <si>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</si>
  <si>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</si>
  <si>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</si>
  <si>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</si>
  <si>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</si>
  <si>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</si>
  <si>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</si>
  <si>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</si>
  <si>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</si>
  <si>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</si>
  <si>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</si>
  <si>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</si>
  <si>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</si>
  <si>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</si>
  <si>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</si>
  <si>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</si>
  <si>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</si>
  <si>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</si>
  <si>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</si>
  <si>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</si>
  <si>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</si>
  <si>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</si>
  <si>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</si>
  <si>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</si>
  <si>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</si>
  <si>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</si>
  <si>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</si>
  <si>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</si>
  <si>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</si>
  <si>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</si>
  <si>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</si>
  <si>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</si>
  <si>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</si>
  <si>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</si>
  <si>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</si>
  <si>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</si>
  <si>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</si>
  <si>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</si>
  <si>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</si>
  <si>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</si>
  <si>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</si>
  <si>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</si>
  <si>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</si>
  <si>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</si>
  <si>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</si>
  <si>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</si>
  <si>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</si>
  <si>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</si>
  <si>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</si>
  <si>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</si>
  <si>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</si>
  <si>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</si>
  <si>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</si>
  <si>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</si>
  <si>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</si>
  <si>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</si>
  <si>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</si>
  <si>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</si>
  <si>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</si>
  <si>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</si>
  <si>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</si>
  <si>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</si>
  <si>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</si>
  <si>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</si>
  <si>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</si>
  <si>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</si>
  <si>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</si>
  <si>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</si>
  <si>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</si>
  <si>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</si>
  <si>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</si>
  <si>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</si>
  <si>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</si>
  <si>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</si>
  <si>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</si>
  <si>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</si>
  <si>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</si>
  <si>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</si>
  <si>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</si>
  <si>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</si>
  <si>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</si>
  <si>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</si>
  <si>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</si>
  <si>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</si>
  <si>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</si>
  <si>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</si>
  <si>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</si>
  <si>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</si>
  <si>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</si>
  <si>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</si>
  <si>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</si>
  <si>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</si>
  <si>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</si>
  <si>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</si>
  <si>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</si>
  <si>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</si>
  <si>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</si>
  <si>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</si>
  <si>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</si>
  <si>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</si>
  <si>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</si>
  <si>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</si>
  <si>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</si>
  <si>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</si>
  <si>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</si>
  <si>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</si>
  <si>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</si>
  <si>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</si>
  <si>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</si>
  <si>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</si>
  <si>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</si>
  <si>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</si>
  <si>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</si>
  <si>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</si>
  <si>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</si>
  <si>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</si>
  <si>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</si>
  <si>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</si>
  <si>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</si>
  <si>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</si>
  <si>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</si>
  <si>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</si>
  <si>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</si>
  <si>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</si>
  <si>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</si>
  <si>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</si>
  <si>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</si>
  <si>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</si>
  <si>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</si>
  <si>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</si>
  <si>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</si>
  <si>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</si>
  <si>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</si>
  <si>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</si>
  <si>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</si>
  <si>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</si>
  <si>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</si>
  <si>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</si>
  <si>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</si>
  <si>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</si>
  <si>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</si>
  <si>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</si>
  <si>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</si>
  <si>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</si>
  <si>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</si>
  <si>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</si>
  <si>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</si>
  <si>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</si>
  <si>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</si>
  <si>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</si>
  <si>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</si>
  <si>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</si>
  <si>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</si>
  <si>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</si>
  <si>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</si>
  <si>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</si>
  <si>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</si>
  <si>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</si>
  <si>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</si>
  <si>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</si>
  <si>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</si>
  <si>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</si>
  <si>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</si>
  <si>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</si>
  <si>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</si>
  <si>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</si>
  <si>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</si>
  <si>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</si>
  <si>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</si>
  <si>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</si>
  <si>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</si>
  <si>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</si>
  <si>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</si>
  <si>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</si>
  <si>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</si>
  <si>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</si>
  <si>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</si>
  <si>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</si>
  <si>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</si>
  <si>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</si>
  <si>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</si>
  <si>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</si>
  <si>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</si>
  <si>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</si>
  <si>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</si>
  <si>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</si>
  <si>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</si>
  <si>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</si>
  <si>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</si>
  <si>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</si>
  <si>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</si>
  <si>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</si>
  <si>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</si>
  <si>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</si>
  <si>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</si>
  <si>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</si>
  <si>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</si>
  <si>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</si>
  <si>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</si>
  <si>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</si>
  <si>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</si>
  <si>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</si>
  <si>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</si>
  <si>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</si>
  <si>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</si>
  <si>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</si>
  <si>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</si>
  <si>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</si>
  <si>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</si>
  <si>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</si>
  <si>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</si>
  <si>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</si>
  <si>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</si>
  <si>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</si>
  <si>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</si>
  <si>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</si>
  <si>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</si>
  <si>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</si>
  <si>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</si>
  <si>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</si>
  <si>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</si>
  <si>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</si>
  <si>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</si>
  <si>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</si>
  <si>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</si>
  <si>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</si>
  <si>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</si>
  <si>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</si>
  <si>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</si>
  <si>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</si>
  <si>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</si>
  <si>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</si>
  <si>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</si>
  <si>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</si>
  <si>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</si>
  <si>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</si>
  <si>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</si>
  <si>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</si>
  <si>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</si>
  <si>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</si>
  <si>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</si>
  <si>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</si>
  <si>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</si>
  <si>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</si>
  <si>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</si>
  <si>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</si>
  <si>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</si>
  <si>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</si>
  <si>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</si>
  <si>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</si>
  <si>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</si>
  <si>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</si>
  <si>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</si>
  <si>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</si>
  <si>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</si>
  <si>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</si>
  <si>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</si>
  <si>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</si>
  <si>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</si>
  <si>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</si>
  <si>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</si>
  <si>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</si>
  <si>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</si>
  <si>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</si>
  <si>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</si>
  <si>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</si>
  <si>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</si>
  <si>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</si>
  <si>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</si>
  <si>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</si>
  <si>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</si>
  <si>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</si>
  <si>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</si>
  <si>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</si>
  <si>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</si>
  <si>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</si>
  <si>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</si>
  <si>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</si>
  <si>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</si>
  <si>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</si>
  <si>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</si>
  <si>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</si>
  <si>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</si>
  <si>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</si>
  <si>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</si>
  <si>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</si>
  <si>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</si>
  <si>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</si>
  <si>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</si>
  <si>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</si>
  <si>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</si>
  <si>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</si>
  <si>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</si>
  <si>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</si>
  <si>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</si>
  <si>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</si>
  <si>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</si>
  <si>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</si>
  <si>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</si>
  <si>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</si>
  <si>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</si>
  <si>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</si>
  <si>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</si>
  <si>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</si>
  <si>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</si>
  <si>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</si>
  <si>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</si>
  <si>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</si>
  <si>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</si>
  <si>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</si>
  <si>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</si>
  <si>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</si>
  <si>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</si>
  <si>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</si>
  <si>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</si>
  <si>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</si>
  <si>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</si>
  <si>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</si>
  <si>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</si>
  <si>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</si>
  <si>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</si>
  <si>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</si>
  <si>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</si>
  <si>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</si>
  <si>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</si>
  <si>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</si>
  <si>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</si>
  <si>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</si>
  <si>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</si>
  <si>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</si>
  <si>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</si>
  <si>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</si>
  <si>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</si>
  <si>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</si>
  <si>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</si>
  <si>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</si>
  <si>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</si>
  <si>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</si>
  <si>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</si>
  <si>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</si>
  <si>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</si>
  <si>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</si>
  <si>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</si>
  <si>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</si>
  <si>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</si>
  <si>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</si>
  <si>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</si>
  <si>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</si>
  <si>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</si>
  <si>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</si>
  <si>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</si>
  <si>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</si>
  <si>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</si>
  <si>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</si>
  <si>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</si>
  <si>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</si>
  <si>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</si>
  <si>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</si>
  <si>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</si>
  <si>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</si>
  <si>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</si>
  <si>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</si>
  <si>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</si>
  <si>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</si>
  <si>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</si>
  <si>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</si>
  <si>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</si>
  <si>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</si>
  <si>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</si>
  <si>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</si>
  <si>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</si>
  <si>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</si>
  <si>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</si>
  <si>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</si>
  <si>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</si>
  <si>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</si>
  <si>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</si>
  <si>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</si>
  <si>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</si>
  <si>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</si>
  <si>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</si>
  <si>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</si>
  <si>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</si>
  <si>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</si>
  <si>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</si>
  <si>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</si>
  <si>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</si>
  <si>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</si>
  <si>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</si>
  <si>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</si>
  <si>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</si>
  <si>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</si>
  <si>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</si>
  <si>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</si>
  <si>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</si>
  <si>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</si>
  <si>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</si>
  <si>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</si>
  <si>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</si>
  <si>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</si>
  <si>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</si>
  <si>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</si>
  <si>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</si>
  <si>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</si>
  <si>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</si>
  <si>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</si>
  <si>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</si>
  <si>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</si>
  <si>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</si>
  <si>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</si>
  <si>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</si>
  <si>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</si>
  <si>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</si>
  <si>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</si>
  <si>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</si>
  <si>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</si>
  <si>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</si>
  <si>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</si>
  <si>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</si>
  <si>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</si>
  <si>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</si>
  <si>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</si>
  <si>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</si>
  <si>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</si>
  <si>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</si>
  <si>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</si>
  <si>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</si>
  <si>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</si>
  <si>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</si>
  <si>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</si>
  <si>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</si>
  <si>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</si>
  <si>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</si>
  <si>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</si>
  <si>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</si>
  <si>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</si>
  <si>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</si>
  <si>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</si>
  <si>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</si>
  <si>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</si>
  <si>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</si>
  <si>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</si>
  <si>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</si>
  <si>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</si>
  <si>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</si>
  <si>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</si>
  <si>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</si>
  <si>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</si>
  <si>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</si>
  <si>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</si>
  <si>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</si>
  <si>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</si>
  <si>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</si>
  <si>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</si>
  <si>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</si>
  <si>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</si>
  <si>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</si>
  <si>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</si>
  <si>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</si>
  <si>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</si>
  <si>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</si>
  <si>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</si>
  <si>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</si>
  <si>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</si>
  <si>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</si>
  <si>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</si>
  <si>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</si>
  <si>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</si>
  <si>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</si>
  <si>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</si>
  <si>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</si>
  <si>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</si>
  <si>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</si>
  <si>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</si>
  <si>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</si>
  <si>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</si>
  <si>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</si>
  <si>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</si>
  <si>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</si>
  <si>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</si>
  <si>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</si>
  <si>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</si>
  <si>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</si>
  <si>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</si>
  <si>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</si>
  <si>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</si>
  <si>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</si>
  <si>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</si>
  <si>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</si>
  <si>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</si>
  <si>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</si>
  <si>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</si>
  <si>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</si>
  <si>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</si>
  <si>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</si>
  <si>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</si>
  <si>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</si>
  <si>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</si>
  <si>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</si>
  <si>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</si>
  <si>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</si>
  <si>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</si>
  <si>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</si>
  <si>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</si>
  <si>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</si>
  <si>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</si>
  <si>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</si>
  <si>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</si>
  <si>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</si>
  <si>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</si>
  <si>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</si>
  <si>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</si>
  <si>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</si>
  <si>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</si>
  <si>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</si>
  <si>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</si>
  <si>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</si>
  <si>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</si>
  <si>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</si>
  <si>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</si>
  <si>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</si>
  <si>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</si>
  <si>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</si>
  <si>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</si>
  <si>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</si>
  <si>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</si>
  <si>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</si>
  <si>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</si>
  <si>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</si>
  <si>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</si>
  <si>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</si>
  <si>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</si>
  <si>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</si>
  <si>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</si>
  <si>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</si>
  <si>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</si>
  <si>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</si>
  <si>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</si>
  <si>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</si>
  <si>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</si>
  <si>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</si>
  <si>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</si>
  <si>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</si>
  <si>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</si>
  <si>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</si>
  <si>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</si>
  <si>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</si>
  <si>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</si>
  <si>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</si>
  <si>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</si>
  <si>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</si>
  <si>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</si>
  <si>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</si>
  <si>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</si>
  <si>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</si>
  <si>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</si>
  <si>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</si>
  <si>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</si>
  <si>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</si>
  <si>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</si>
  <si>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</si>
  <si>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</si>
  <si>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</si>
  <si>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</si>
  <si>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</si>
  <si>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</si>
  <si>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</si>
  <si>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</si>
  <si>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</si>
  <si>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</si>
  <si>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</si>
  <si>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</si>
  <si>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</si>
  <si>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</si>
  <si>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</si>
  <si>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</si>
  <si>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</si>
  <si>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</si>
  <si>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</si>
  <si>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</si>
  <si>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</si>
  <si>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</si>
  <si>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</si>
  <si>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</si>
  <si>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</si>
  <si>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</si>
  <si>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</si>
  <si>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</si>
  <si>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</si>
  <si>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</si>
  <si>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</si>
  <si>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</si>
  <si>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</si>
  <si>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</si>
  <si>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</si>
  <si>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</si>
  <si>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</si>
  <si>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</si>
  <si>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</si>
  <si>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</si>
  <si>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</si>
  <si>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</si>
  <si>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</si>
  <si>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</si>
  <si>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</si>
  <si>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</si>
  <si>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</si>
  <si>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</si>
  <si>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</si>
  <si>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</si>
  <si>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</si>
  <si>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</si>
  <si>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</si>
  <si>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</si>
  <si>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</si>
  <si>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</si>
  <si>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</si>
  <si>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</si>
  <si>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</si>
  <si>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</si>
  <si>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</si>
  <si>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</si>
  <si>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</si>
  <si>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</si>
  <si>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</si>
  <si>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</si>
  <si>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</si>
  <si>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</si>
  <si>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</si>
  <si>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</si>
  <si>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</si>
  <si>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</si>
  <si>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</si>
  <si>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</si>
  <si>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</si>
  <si>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</si>
  <si>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</si>
  <si>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</si>
  <si>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</si>
  <si>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</si>
  <si>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</si>
  <si>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</si>
  <si>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</si>
  <si>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</si>
  <si>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</si>
  <si>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</si>
  <si>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</si>
  <si>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</si>
  <si>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</si>
  <si>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</si>
  <si>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</si>
  <si>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</si>
  <si>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</si>
  <si>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</si>
  <si>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</si>
  <si>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</si>
  <si>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</si>
  <si>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</si>
  <si>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</si>
  <si>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</si>
  <si>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</si>
  <si>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</si>
  <si>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</si>
  <si>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</si>
  <si>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</si>
  <si>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</si>
  <si>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</si>
  <si>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</si>
  <si>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</si>
  <si>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</si>
  <si>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</si>
  <si>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</si>
  <si>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</si>
  <si>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</si>
  <si>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</si>
  <si>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</si>
  <si>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</si>
  <si>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</si>
  <si>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</si>
  <si>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</si>
  <si>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</si>
  <si>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</si>
  <si>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</si>
  <si>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</si>
  <si>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</si>
  <si>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</si>
  <si>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</si>
  <si>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</si>
  <si>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</si>
  <si>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</si>
  <si>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</si>
  <si>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</si>
  <si>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</si>
  <si>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</si>
  <si>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</si>
  <si>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</si>
  <si>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</si>
  <si>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</si>
  <si>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</si>
  <si>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</si>
  <si>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</si>
  <si>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</si>
  <si>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</si>
  <si>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</si>
  <si>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</si>
  <si>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</si>
  <si>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</si>
  <si>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</si>
  <si>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</si>
  <si>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</si>
  <si>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</si>
  <si>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</si>
  <si>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</si>
  <si>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</si>
  <si>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</si>
  <si>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</si>
  <si>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</si>
  <si>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</si>
  <si>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</si>
  <si>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</si>
  <si>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</si>
  <si>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</si>
  <si>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</si>
  <si>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</si>
  <si>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</si>
  <si>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</si>
  <si>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</si>
  <si>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</si>
  <si>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</si>
  <si>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</si>
  <si>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</si>
  <si>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</si>
  <si>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</si>
  <si>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</si>
  <si>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</si>
  <si>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</si>
  <si>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</si>
  <si>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</si>
  <si>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</si>
  <si>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</si>
  <si>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</si>
  <si>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</si>
  <si>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</si>
  <si>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</si>
  <si>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</si>
  <si>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</si>
  <si>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</si>
  <si>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</si>
  <si>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</si>
  <si>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</si>
  <si>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</si>
  <si>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</si>
  <si>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</si>
  <si>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</si>
  <si>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</si>
  <si>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</si>
  <si>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</si>
  <si>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</si>
  <si>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</si>
  <si>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</si>
  <si>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</si>
  <si>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</si>
  <si>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</si>
  <si>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</si>
  <si>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</si>
  <si>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</si>
  <si>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</si>
  <si>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</si>
  <si>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</si>
  <si>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</si>
  <si>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</si>
  <si>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</si>
  <si>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</si>
  <si>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</si>
  <si>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</si>
  <si>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</si>
  <si>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</si>
  <si>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</si>
  <si>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</si>
  <si>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</si>
  <si>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</si>
  <si>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</si>
  <si>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</si>
  <si>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</si>
  <si>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</si>
  <si>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</si>
  <si>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</si>
  <si>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</si>
  <si>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</si>
  <si>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</si>
  <si>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</si>
  <si>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</si>
  <si>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</si>
  <si>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</si>
  <si>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</si>
  <si>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</si>
  <si>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</si>
  <si>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</si>
  <si>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</si>
  <si>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</si>
  <si>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</si>
  <si>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</si>
  <si>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</si>
  <si>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</si>
  <si>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</si>
  <si>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</si>
  <si>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</si>
  <si>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</si>
  <si>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</si>
  <si>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</si>
  <si>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</si>
  <si>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</si>
  <si>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</si>
  <si>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</si>
  <si>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</si>
  <si>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</si>
  <si>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</si>
  <si>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</si>
  <si>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</si>
  <si>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</si>
  <si>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</si>
  <si>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</si>
  <si>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</si>
  <si>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</si>
  <si>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</si>
  <si>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</si>
  <si>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</si>
  <si>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</si>
  <si>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</si>
  <si>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</si>
  <si>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</si>
  <si>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</si>
  <si>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</si>
  <si>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</si>
  <si>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</si>
  <si>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</si>
  <si>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</si>
  <si>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</si>
  <si>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</si>
  <si>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</si>
  <si>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</si>
  <si>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</si>
  <si>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</si>
  <si>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</si>
  <si>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</si>
  <si>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</si>
  <si>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</si>
  <si>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</si>
  <si>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</si>
  <si>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</si>
  <si>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</si>
  <si>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</si>
  <si>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</si>
  <si>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</si>
  <si>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</si>
  <si>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</si>
  <si>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</si>
  <si>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</si>
  <si>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</si>
  <si>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</si>
  <si>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</si>
  <si>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</si>
  <si>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</si>
  <si>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</si>
  <si>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</si>
  <si>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</si>
  <si>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</si>
  <si>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</si>
  <si>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</si>
  <si>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</si>
  <si>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</si>
  <si>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</si>
  <si>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</si>
  <si>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</si>
  <si>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</si>
  <si>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</si>
  <si>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</si>
  <si>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</si>
  <si>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</si>
  <si>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</si>
  <si>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</si>
  <si>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</si>
  <si>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</si>
  <si>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</si>
  <si>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</si>
  <si>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</si>
  <si>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</si>
  <si>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</si>
  <si>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</si>
  <si>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</si>
  <si>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</si>
  <si>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</si>
  <si>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</si>
  <si>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</si>
  <si>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</si>
  <si>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</si>
  <si>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</si>
  <si>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</si>
  <si>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</si>
  <si>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</si>
  <si>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</si>
  <si>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</si>
  <si>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</si>
  <si>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</si>
  <si>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</si>
  <si>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</si>
  <si>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</si>
  <si>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</si>
  <si>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</si>
  <si>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</si>
  <si>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</si>
  <si>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</si>
  <si>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</si>
  <si>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</si>
  <si>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</si>
  <si>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</si>
  <si>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</si>
  <si>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</si>
  <si>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</si>
  <si>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</si>
  <si>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</si>
  <si>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</si>
  <si>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</si>
  <si>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</si>
  <si>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</si>
  <si>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</si>
  <si>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</si>
  <si>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</si>
  <si>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</si>
  <si>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</si>
  <si>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</si>
  <si>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</si>
  <si>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</si>
  <si>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</si>
  <si>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</si>
  <si>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</si>
  <si>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</si>
  <si>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</si>
  <si>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</si>
  <si>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</si>
  <si>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</si>
  <si>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</si>
  <si>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</si>
  <si>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</si>
  <si>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</si>
  <si>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</si>
  <si>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</si>
  <si>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</si>
  <si>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</si>
  <si>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</si>
  <si>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</si>
  <si>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</si>
  <si>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</si>
  <si>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</si>
  <si>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</si>
  <si>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</si>
  <si>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</si>
  <si>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</si>
  <si>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</si>
  <si>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</si>
  <si>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</si>
  <si>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</si>
  <si>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</si>
  <si>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</si>
  <si>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</si>
  <si>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</si>
  <si>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</si>
  <si>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</si>
  <si>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</si>
  <si>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</si>
  <si>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</si>
  <si>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</si>
  <si>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</si>
  <si>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</si>
  <si>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</si>
  <si>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</si>
  <si>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</si>
  <si>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</si>
  <si>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</si>
  <si>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</si>
  <si>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</si>
  <si>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</si>
  <si>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</si>
  <si>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</si>
  <si>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</si>
  <si>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</si>
  <si>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</si>
  <si>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</si>
  <si>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</si>
  <si>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</si>
  <si>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</si>
  <si>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</si>
  <si>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</si>
  <si>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</si>
  <si>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</si>
  <si>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</si>
  <si>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</si>
  <si>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</si>
  <si>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</si>
  <si>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</si>
  <si>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</si>
  <si>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</si>
  <si>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</si>
  <si>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</si>
  <si>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</si>
  <si>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</si>
  <si>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</si>
  <si>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</si>
  <si>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</si>
  <si>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</si>
  <si>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</si>
  <si>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</si>
  <si>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</si>
  <si>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</si>
  <si>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</si>
  <si>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</si>
  <si>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</si>
  <si>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</si>
  <si>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</si>
  <si>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</si>
  <si>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</si>
  <si>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</si>
  <si>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</si>
  <si>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</si>
  <si>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</si>
  <si>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</si>
  <si>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</si>
  <si>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</si>
  <si>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</si>
  <si>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</si>
  <si>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</si>
  <si>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</si>
  <si>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</si>
  <si>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</si>
  <si>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</si>
  <si>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</si>
  <si>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</si>
  <si>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</si>
  <si>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</si>
  <si>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</si>
  <si>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</si>
  <si>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</si>
  <si>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</si>
  <si>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</si>
  <si>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</si>
  <si>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</si>
  <si>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</si>
  <si>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</si>
  <si>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</si>
  <si>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</si>
  <si>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</si>
  <si>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</si>
  <si>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</si>
  <si>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</si>
  <si>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</si>
  <si>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</si>
  <si>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</si>
  <si>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</si>
  <si>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</si>
  <si>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</si>
  <si>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</si>
  <si>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</si>
  <si>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</si>
  <si>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</si>
  <si>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</si>
  <si>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</si>
  <si>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</si>
  <si>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</si>
  <si>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</si>
  <si>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</si>
  <si>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</si>
  <si>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</si>
  <si>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</si>
  <si>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</si>
  <si>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</si>
  <si>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</si>
  <si>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</si>
  <si>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</si>
  <si>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</si>
  <si>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</si>
  <si>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</si>
  <si>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</si>
  <si>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</si>
  <si>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</si>
  <si>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</si>
  <si>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</si>
  <si>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</si>
  <si>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</si>
  <si>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</si>
  <si>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</si>
  <si>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</si>
  <si>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</si>
  <si>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</si>
  <si>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</si>
  <si>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</si>
  <si>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</si>
  <si>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</si>
  <si>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</si>
  <si>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</si>
  <si>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</si>
  <si>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</si>
  <si>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</si>
  <si>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</si>
  <si>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</si>
  <si>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</si>
  <si>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</si>
  <si>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</si>
  <si>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</si>
  <si>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</si>
  <si>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</si>
  <si>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</si>
  <si>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</si>
  <si>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</si>
  <si>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</si>
  <si>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</si>
  <si>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</si>
  <si>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</si>
  <si>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</si>
  <si>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</si>
  <si>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</si>
  <si>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</si>
  <si>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</si>
  <si>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</si>
  <si>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</si>
  <si>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</si>
  <si>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</si>
  <si>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</si>
  <si>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</si>
  <si>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</si>
  <si>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</si>
  <si>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</si>
  <si>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</si>
  <si>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</si>
  <si>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</si>
  <si>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</si>
  <si>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</si>
  <si>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</si>
  <si>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</si>
  <si>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</si>
  <si>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</si>
  <si>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</si>
  <si>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</si>
  <si>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</si>
  <si>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</si>
  <si>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</si>
  <si>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</si>
  <si>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</si>
  <si>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</si>
  <si>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</si>
  <si>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</si>
  <si>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</si>
  <si>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</si>
  <si>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</si>
  <si>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</si>
  <si>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</si>
  <si>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</si>
  <si>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</si>
  <si>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</si>
  <si>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</si>
  <si>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</si>
  <si>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</si>
  <si>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</si>
  <si>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</si>
  <si>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</si>
  <si>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</si>
  <si>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</si>
  <si>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</si>
  <si>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</si>
  <si>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</si>
  <si>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</si>
  <si>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</si>
  <si>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</si>
  <si>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</si>
  <si>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</si>
  <si>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</si>
  <si>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</si>
  <si>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</si>
  <si>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</si>
  <si>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</si>
  <si>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</si>
  <si>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</si>
  <si>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</si>
  <si>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</si>
  <si>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</si>
  <si>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</si>
  <si>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</si>
  <si>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</si>
  <si>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</si>
  <si>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</si>
  <si>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</si>
  <si>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</si>
  <si>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</si>
  <si>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</si>
  <si>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</si>
  <si>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</si>
  <si>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</si>
  <si>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</si>
  <si>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</si>
  <si>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</si>
  <si>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</si>
  <si>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</si>
  <si>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</si>
  <si>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</si>
  <si>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</si>
  <si>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</si>
  <si>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</si>
  <si>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</si>
  <si>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</si>
  <si>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</si>
  <si>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</si>
  <si>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</si>
  <si>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</si>
  <si>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</si>
  <si>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</si>
  <si>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</si>
  <si>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</si>
  <si>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</si>
  <si>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</si>
  <si>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</si>
  <si>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</si>
  <si>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</si>
  <si>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</si>
  <si>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</si>
  <si>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</si>
  <si>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</si>
  <si>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</si>
  <si>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</si>
  <si>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</si>
  <si>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</si>
  <si>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</si>
  <si>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</si>
  <si>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</si>
  <si>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</si>
  <si>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</si>
  <si>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</si>
  <si>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</si>
  <si>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</si>
  <si>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</si>
  <si>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</si>
  <si>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</si>
  <si>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</si>
  <si>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</si>
  <si>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</si>
  <si>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</si>
  <si>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</si>
  <si>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</si>
  <si>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</si>
  <si>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</si>
  <si>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</si>
  <si>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</si>
  <si>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</si>
  <si>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</si>
  <si>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</si>
  <si>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</si>
  <si>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</si>
  <si>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</si>
  <si>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</si>
  <si>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</si>
  <si>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</si>
  <si>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</si>
  <si>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</si>
  <si>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</si>
  <si>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</si>
  <si>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</si>
  <si>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</si>
  <si>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</si>
  <si>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</si>
  <si>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</si>
  <si>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</si>
  <si>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</si>
  <si>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</si>
  <si>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</si>
  <si>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</si>
  <si>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</si>
  <si>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</si>
  <si>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</si>
  <si>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</si>
  <si>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</si>
  <si>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</si>
  <si>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</si>
  <si>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</si>
  <si>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</si>
  <si>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</si>
  <si>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</si>
  <si>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</si>
  <si>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</si>
  <si>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</si>
  <si>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</si>
  <si>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</si>
  <si>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</si>
  <si>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</si>
  <si>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</si>
  <si>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</si>
  <si>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</si>
  <si>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</si>
  <si>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</si>
  <si>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</si>
  <si>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</si>
  <si>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</si>
  <si>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</si>
  <si>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</si>
  <si>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</si>
  <si>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</si>
  <si>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</si>
  <si>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</si>
  <si>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</si>
  <si>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</si>
  <si>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</si>
  <si>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</si>
  <si>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</si>
  <si>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</si>
  <si>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</si>
  <si>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</si>
  <si>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</si>
  <si>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</si>
  <si>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</si>
  <si>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</si>
  <si>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</si>
  <si>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</si>
  <si>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</si>
  <si>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</si>
  <si>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</si>
  <si>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</si>
  <si>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</si>
  <si>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</si>
  <si>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</si>
  <si>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</si>
  <si>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</si>
  <si>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</si>
  <si>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</si>
  <si>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</si>
  <si>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</si>
  <si>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</si>
  <si>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</si>
  <si>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</si>
  <si>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</si>
  <si>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</si>
  <si>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</si>
  <si>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</si>
  <si>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</si>
  <si>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</si>
  <si>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</si>
  <si>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</si>
  <si>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</si>
  <si>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</si>
  <si>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</si>
  <si>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</si>
  <si>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</si>
  <si>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</si>
  <si>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</si>
  <si>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</si>
  <si>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</si>
  <si>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</si>
  <si>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</si>
  <si>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</si>
  <si>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</si>
  <si>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</si>
  <si>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</si>
  <si>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</si>
  <si>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</si>
  <si>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</si>
  <si>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</si>
  <si>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</si>
  <si>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</si>
  <si>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</si>
  <si>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</si>
  <si>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</si>
  <si>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</si>
  <si>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</si>
  <si>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</si>
  <si>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</si>
  <si>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</si>
  <si>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</si>
  <si>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</si>
  <si>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</si>
  <si>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</si>
  <si>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</si>
  <si>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</si>
  <si>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</si>
  <si>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</si>
  <si>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</si>
  <si>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</si>
  <si>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</si>
  <si>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</si>
  <si>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</si>
  <si>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</si>
  <si>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</si>
  <si>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</si>
  <si>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</si>
  <si>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</si>
  <si>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</si>
  <si>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</si>
  <si>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</si>
  <si>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</si>
  <si>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</si>
  <si>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</si>
  <si>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</si>
  <si>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</si>
  <si>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</si>
  <si>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</si>
  <si>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</si>
  <si>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</si>
  <si>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</si>
  <si>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</si>
  <si>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</si>
  <si>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</si>
  <si>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</si>
  <si>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</si>
  <si>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</si>
  <si>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</si>
  <si>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</si>
  <si>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</si>
  <si>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</si>
  <si>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</si>
  <si>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</si>
  <si>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</si>
  <si>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</si>
  <si>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</si>
  <si>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</si>
  <si>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</si>
  <si>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</si>
  <si>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</si>
  <si>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</si>
  <si>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</si>
  <si>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</si>
  <si>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</si>
  <si>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</si>
  <si>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</si>
  <si>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</si>
  <si>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</si>
  <si>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</si>
  <si>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</si>
  <si>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</si>
  <si>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</si>
  <si>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</si>
  <si>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</si>
  <si>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</si>
  <si>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</si>
  <si>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</si>
  <si>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</si>
  <si>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</si>
  <si>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</si>
  <si>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</si>
  <si>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</si>
  <si>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</si>
  <si>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</si>
  <si>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</si>
  <si>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</si>
  <si>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</si>
  <si>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</si>
  <si>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</si>
  <si>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</si>
  <si>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</si>
  <si>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</si>
  <si>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</si>
  <si>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</si>
  <si>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</si>
  <si>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</si>
  <si>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</si>
  <si>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</si>
  <si>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</si>
  <si>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</si>
  <si>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</si>
  <si>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</si>
  <si>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</si>
  <si>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</si>
  <si>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</si>
  <si>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</si>
  <si>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</si>
  <si>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</si>
  <si>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</si>
  <si>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</si>
  <si>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</si>
  <si>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</si>
  <si>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</si>
  <si>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</si>
  <si>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</si>
  <si>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</si>
  <si>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</si>
  <si>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</si>
  <si>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</si>
  <si>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</si>
  <si>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</si>
  <si>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</si>
  <si>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</si>
  <si>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</si>
  <si>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</si>
  <si>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</si>
  <si>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</si>
  <si>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</si>
  <si>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</si>
  <si>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</si>
  <si>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</si>
  <si>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</si>
  <si>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</si>
  <si>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</si>
  <si>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</si>
  <si>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</si>
  <si>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</si>
  <si>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</si>
  <si>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</si>
  <si>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</si>
  <si>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</si>
  <si>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</si>
  <si>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</si>
  <si>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</si>
  <si>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</si>
  <si>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</si>
  <si>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</si>
  <si>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</si>
  <si>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</si>
  <si>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</si>
  <si>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</si>
  <si>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</si>
  <si>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</si>
  <si>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</si>
  <si>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</si>
  <si>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</si>
  <si>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</si>
  <si>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</si>
  <si>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</si>
  <si>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</si>
  <si>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</si>
  <si>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</si>
  <si>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</si>
  <si>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</si>
  <si>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</si>
  <si>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</si>
  <si>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</si>
  <si>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</si>
  <si>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</si>
  <si>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</si>
  <si>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</si>
  <si>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</si>
  <si>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</si>
  <si>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</si>
  <si>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</si>
  <si>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</si>
  <si>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</si>
  <si>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</si>
  <si>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</si>
  <si>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</si>
  <si>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</si>
  <si>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</si>
  <si>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</si>
  <si>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</si>
  <si>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</si>
  <si>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</si>
  <si>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</si>
  <si>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</si>
  <si>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</si>
  <si>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</si>
  <si>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</si>
  <si>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</si>
  <si>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</si>
  <si>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</si>
  <si>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</si>
  <si>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</si>
  <si>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</si>
  <si>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</si>
  <si>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</si>
  <si>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</si>
  <si>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</si>
  <si>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</si>
  <si>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</si>
  <si>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</si>
  <si>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</si>
  <si>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</si>
  <si>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</si>
  <si>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</si>
  <si>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</si>
  <si>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</si>
  <si>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</si>
  <si>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</si>
  <si>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</si>
  <si>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</si>
  <si>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</si>
  <si>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</si>
  <si>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</si>
  <si>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</si>
  <si>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</si>
  <si>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</si>
  <si>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</si>
  <si>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</si>
  <si>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</si>
  <si>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</si>
  <si>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</si>
  <si>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</si>
  <si>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</si>
  <si>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</si>
  <si>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</si>
  <si>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</si>
  <si>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</si>
  <si>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</si>
  <si>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</si>
  <si>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</si>
  <si>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</si>
  <si>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</si>
  <si>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</si>
  <si>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</si>
  <si>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</si>
  <si>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</si>
  <si>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</si>
  <si>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</si>
  <si>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</si>
  <si>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</si>
  <si>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</si>
  <si>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</si>
  <si>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</si>
  <si>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</si>
  <si>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</si>
  <si>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</si>
  <si>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</si>
  <si>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</si>
  <si>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</si>
  <si>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</si>
  <si>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</si>
  <si>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</si>
  <si>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</si>
  <si>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</si>
  <si>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</si>
  <si>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</si>
  <si>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</si>
  <si>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</si>
  <si>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</si>
  <si>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</si>
  <si>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</si>
  <si>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</si>
  <si>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</si>
  <si>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</si>
  <si>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</si>
  <si>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</si>
  <si>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</si>
  <si>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</si>
  <si>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</si>
  <si>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</si>
  <si>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</si>
  <si>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</si>
  <si>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</si>
  <si>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</si>
  <si>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</si>
  <si>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</si>
  <si>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</si>
  <si>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</si>
  <si>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</si>
  <si>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</si>
  <si>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</si>
  <si>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</si>
  <si>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</si>
  <si>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</si>
  <si>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</si>
  <si>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</si>
  <si>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</si>
  <si>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</si>
  <si>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</si>
  <si>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</si>
  <si>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</si>
  <si>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</si>
  <si>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</si>
  <si>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</si>
  <si>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</si>
  <si>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</si>
  <si>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</si>
  <si>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</si>
  <si>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</si>
  <si>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</si>
  <si>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</si>
  <si>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</si>
  <si>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</si>
  <si>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</si>
  <si>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</si>
  <si>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</si>
  <si>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</si>
  <si>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</si>
  <si>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</si>
  <si>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</si>
  <si>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</si>
  <si>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</si>
  <si>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</si>
  <si>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</si>
  <si>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</si>
  <si>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</si>
  <si>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</si>
  <si>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</si>
  <si>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</si>
  <si>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</si>
  <si>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</si>
  <si>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</si>
  <si>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</si>
  <si>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</si>
  <si>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</si>
  <si>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</si>
  <si>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</si>
  <si>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</si>
  <si>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</si>
  <si>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</si>
  <si>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</si>
  <si>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</si>
  <si>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</si>
  <si>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</si>
  <si>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</si>
  <si>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</si>
  <si>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</si>
  <si>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</si>
  <si>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</si>
  <si>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</si>
  <si>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</si>
  <si>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</si>
  <si>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</si>
  <si>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</si>
  <si>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</si>
  <si>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</si>
  <si>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</si>
  <si>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</si>
  <si>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</si>
  <si>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</si>
  <si>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</si>
  <si>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</si>
  <si>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</si>
  <si>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</si>
  <si>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</si>
  <si>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</si>
  <si>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</si>
  <si>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</si>
  <si>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</si>
  <si>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</si>
  <si>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</si>
  <si>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</si>
  <si>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</si>
  <si>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</si>
  <si>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</si>
  <si>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</si>
  <si>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</si>
  <si>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</si>
  <si>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</si>
  <si>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</si>
  <si>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</si>
  <si>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</si>
  <si>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</si>
  <si>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</si>
  <si>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</si>
  <si>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</si>
  <si>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</si>
  <si>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</si>
  <si>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</si>
  <si>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</si>
  <si>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</si>
  <si>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</si>
  <si>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</si>
  <si>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</si>
  <si>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</si>
  <si>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</si>
  <si>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</si>
  <si>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</si>
  <si>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</si>
  <si>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</si>
  <si>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</si>
  <si>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</si>
  <si>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</si>
  <si>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</si>
  <si>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</si>
  <si>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</si>
  <si>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</si>
  <si>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</si>
  <si>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</si>
  <si>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</si>
  <si>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</si>
  <si>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</si>
  <si>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</si>
  <si>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</si>
  <si>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</si>
  <si>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</si>
  <si>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</si>
  <si>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</si>
  <si>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</si>
  <si>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</si>
  <si>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</si>
  <si>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</si>
  <si>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</si>
  <si>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</si>
  <si>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</si>
  <si>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</si>
  <si>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</si>
  <si>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</si>
  <si>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</si>
  <si>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</si>
  <si>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</si>
  <si>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</si>
  <si>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</si>
  <si>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</si>
  <si>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</si>
  <si>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</si>
  <si>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</si>
  <si>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</si>
  <si>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</si>
  <si>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</si>
  <si>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</si>
  <si>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</si>
  <si>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</si>
  <si>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</si>
  <si>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</si>
  <si>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</si>
  <si>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</si>
  <si>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</si>
  <si>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</si>
  <si>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</si>
  <si>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</si>
  <si>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</si>
  <si>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</si>
  <si>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</si>
  <si>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</si>
  <si>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</si>
  <si>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</si>
  <si>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</si>
  <si>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</si>
  <si>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</si>
  <si>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</si>
  <si>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</si>
  <si>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</si>
  <si>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</si>
  <si>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</si>
  <si>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</si>
  <si>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</si>
  <si>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</si>
  <si>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</si>
  <si>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</si>
  <si>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</si>
  <si>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</si>
  <si>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</si>
  <si>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</si>
  <si>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</si>
  <si>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</si>
  <si>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</si>
  <si>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</si>
  <si>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</si>
  <si>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</si>
  <si>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</si>
  <si>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</si>
  <si>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</si>
  <si>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</si>
  <si>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</si>
  <si>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</si>
  <si>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</si>
  <si>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</si>
  <si>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</si>
  <si>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</si>
  <si>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</si>
  <si>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</si>
  <si>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</si>
  <si>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</si>
  <si>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</si>
  <si>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</si>
  <si>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</si>
  <si>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</si>
  <si>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</si>
  <si>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</si>
  <si>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</si>
  <si>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</si>
  <si>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</si>
  <si>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</si>
  <si>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</si>
  <si>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</si>
  <si>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</si>
  <si>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</si>
  <si>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</si>
  <si>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</si>
  <si>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</si>
  <si>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</si>
  <si>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</si>
  <si>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</si>
  <si>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</si>
  <si>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</si>
  <si>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</si>
  <si>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</si>
  <si>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</si>
  <si>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</si>
  <si>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</si>
  <si>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</si>
  <si>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</si>
  <si>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</si>
  <si>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</si>
  <si>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</si>
  <si>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</si>
  <si>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</si>
  <si>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</si>
  <si>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</si>
  <si>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</si>
  <si>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</si>
  <si>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</si>
  <si>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</si>
  <si>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</si>
  <si>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</si>
  <si>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</si>
  <si>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</si>
  <si>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</si>
  <si>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</si>
  <si>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</si>
  <si>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</si>
  <si>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</si>
  <si>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</si>
  <si>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</si>
  <si>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</si>
  <si>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</si>
  <si>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</si>
  <si>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</si>
  <si>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</si>
  <si>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</si>
  <si>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</si>
  <si>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</si>
  <si>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</si>
  <si>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</si>
  <si>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</si>
  <si>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</si>
  <si>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</si>
  <si>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</si>
  <si>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</si>
  <si>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</si>
  <si>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</si>
  <si>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</si>
  <si>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</si>
  <si>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</si>
  <si>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</si>
  <si>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</si>
  <si>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</si>
  <si>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</si>
  <si>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</si>
  <si>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</si>
  <si>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</si>
  <si>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</si>
  <si>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</si>
  <si>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</si>
  <si>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</si>
  <si>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</si>
  <si>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</si>
  <si>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</si>
  <si>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</si>
  <si>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</si>
  <si>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</si>
  <si>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</si>
  <si>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</si>
  <si>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</si>
  <si>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</si>
  <si>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</si>
  <si>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</si>
  <si>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</si>
  <si>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</si>
  <si>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</si>
  <si>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</si>
  <si>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</si>
  <si>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</si>
  <si>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</si>
  <si>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</si>
  <si>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</si>
  <si>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</si>
  <si>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</si>
  <si>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</si>
  <si>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</si>
  <si>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</si>
  <si>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</si>
  <si>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</si>
  <si>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</si>
  <si>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</si>
  <si>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</si>
  <si>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</si>
  <si>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</si>
  <si>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</si>
  <si>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</si>
  <si>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</si>
  <si>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</si>
  <si>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</si>
  <si>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</si>
  <si>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</si>
  <si>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</si>
  <si>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</si>
  <si>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</si>
  <si>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</si>
  <si>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</si>
  <si>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</si>
  <si>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</si>
  <si>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</si>
  <si>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</si>
  <si>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</si>
  <si>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</si>
  <si>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</si>
  <si>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</si>
  <si>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</si>
  <si>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</si>
  <si>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</si>
  <si>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</si>
  <si>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</si>
  <si>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</si>
  <si>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</si>
  <si>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</si>
  <si>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</si>
  <si>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</si>
  <si>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</si>
  <si>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</si>
  <si>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</si>
  <si>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</si>
  <si>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</si>
  <si>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</si>
  <si>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</si>
  <si>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</si>
  <si>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</si>
  <si>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</si>
  <si>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</si>
  <si>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</si>
  <si>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</si>
  <si>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</si>
  <si>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</si>
  <si>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</si>
  <si>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</si>
  <si>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</si>
  <si>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</si>
  <si>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</si>
  <si>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</si>
  <si>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</si>
  <si>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</si>
  <si>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</si>
  <si>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</si>
  <si>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</si>
  <si>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</si>
  <si>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</si>
  <si>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</si>
  <si>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</si>
  <si>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</si>
  <si>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</si>
  <si>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</si>
  <si>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</si>
  <si>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</si>
  <si>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</si>
  <si>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</si>
  <si>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</si>
  <si>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</si>
  <si>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</si>
  <si>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</si>
  <si>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</si>
  <si>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</si>
  <si>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</si>
  <si>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</si>
  <si>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</si>
  <si>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</si>
  <si>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</si>
  <si>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</si>
  <si>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</si>
  <si>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</si>
  <si>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</si>
  <si>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</si>
  <si>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</si>
  <si>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</si>
  <si>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</si>
  <si>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</si>
  <si>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</si>
  <si>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</si>
  <si>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</si>
  <si>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</si>
  <si>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</si>
  <si>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</si>
  <si>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</si>
  <si>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</si>
  <si>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</si>
  <si>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</si>
  <si>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</si>
  <si>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</si>
  <si>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</si>
  <si>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</si>
  <si>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</si>
  <si>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</si>
  <si>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</si>
  <si>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</si>
  <si>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</si>
  <si>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</si>
  <si>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</si>
  <si>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</si>
  <si>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</si>
  <si>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</si>
  <si>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</si>
  <si>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</si>
  <si>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</si>
  <si>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</si>
  <si>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</si>
  <si>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</si>
  <si>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</si>
  <si>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</si>
  <si>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</si>
  <si>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</si>
  <si>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</si>
  <si>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</si>
  <si>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</si>
  <si>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</si>
  <si>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</si>
  <si>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</si>
  <si>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</si>
  <si>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</si>
  <si>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</si>
  <si>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</si>
  <si>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</si>
  <si>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</si>
  <si>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</si>
  <si>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</si>
  <si>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</si>
  <si>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</si>
  <si>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</si>
  <si>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</si>
  <si>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</si>
  <si>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</si>
  <si>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</si>
  <si>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</si>
  <si>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</si>
  <si>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</si>
  <si>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</si>
  <si>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</si>
  <si>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</si>
  <si>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</si>
  <si>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</si>
  <si>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</si>
  <si>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</si>
  <si>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</si>
  <si>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</si>
  <si>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</si>
  <si>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</si>
  <si>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</si>
  <si>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</si>
  <si>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</si>
  <si>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</si>
  <si>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</si>
  <si>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</si>
  <si>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</si>
  <si>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</si>
  <si>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</si>
  <si>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</si>
  <si>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</si>
  <si>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</si>
  <si>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</si>
  <si>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</si>
  <si>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</si>
  <si>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</si>
  <si>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</si>
  <si>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</si>
  <si>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</si>
  <si>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</si>
  <si>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</si>
  <si>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</si>
  <si>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</si>
  <si>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</si>
  <si>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</si>
  <si>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</si>
  <si>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</si>
  <si>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</si>
  <si>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</si>
  <si>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</si>
  <si>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</si>
  <si>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</si>
  <si>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</si>
  <si>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</si>
  <si>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</si>
  <si>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</si>
  <si>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</si>
  <si>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</si>
  <si>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</si>
  <si>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</si>
  <si>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</si>
  <si>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</si>
  <si>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</si>
  <si>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</si>
  <si>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</si>
  <si>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</si>
  <si>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</si>
  <si>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</si>
  <si>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</si>
  <si>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</si>
  <si>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</si>
  <si>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</si>
  <si>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</si>
  <si>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</si>
  <si>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</si>
  <si>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</si>
  <si>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</si>
  <si>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</si>
  <si>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</si>
  <si>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</si>
  <si>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</si>
  <si>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</si>
  <si>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</si>
  <si>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</si>
  <si>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</si>
  <si>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</si>
  <si>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</si>
  <si>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</si>
  <si>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</si>
  <si>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</si>
  <si>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</si>
  <si>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</si>
  <si>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</si>
  <si>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</si>
  <si>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</si>
  <si>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</si>
  <si>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</si>
  <si>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</si>
  <si>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</si>
  <si>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</si>
  <si>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</si>
  <si>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</si>
  <si>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</si>
  <si>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</si>
  <si>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</si>
  <si>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</si>
  <si>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</si>
  <si>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</si>
  <si>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</si>
  <si>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</si>
  <si>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</si>
  <si>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</si>
  <si>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</si>
  <si>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</si>
  <si>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</si>
  <si>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</si>
  <si>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</si>
  <si>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</si>
  <si>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</si>
  <si>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</si>
  <si>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</si>
  <si>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</si>
  <si>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</si>
  <si>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</si>
  <si>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</si>
  <si>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</si>
  <si>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</si>
  <si>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</si>
  <si>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</si>
  <si>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</si>
  <si>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</si>
  <si>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</si>
  <si>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</si>
  <si>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</si>
  <si>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</si>
  <si>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</si>
  <si>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</si>
  <si>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</si>
  <si>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</si>
  <si>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</si>
  <si>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</si>
  <si>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</si>
  <si>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</si>
  <si>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</si>
  <si>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</si>
  <si>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</si>
  <si>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</si>
  <si>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</si>
  <si>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</si>
  <si>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</si>
  <si>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</si>
  <si>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</si>
  <si>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</si>
  <si>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</si>
  <si>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</si>
  <si>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</si>
  <si>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</si>
  <si>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</si>
  <si>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</si>
  <si>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</si>
  <si>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</si>
  <si>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</si>
  <si>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</si>
  <si>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</si>
  <si>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</si>
  <si>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</si>
  <si>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</si>
  <si>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</si>
  <si>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</si>
  <si>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</si>
  <si>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</si>
  <si>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</si>
  <si>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</si>
  <si>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</si>
  <si>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</si>
  <si>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</si>
  <si>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</si>
  <si>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</si>
  <si>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</si>
  <si>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</si>
  <si>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</si>
  <si>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</si>
  <si>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</si>
  <si>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</si>
  <si>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</si>
  <si>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</si>
  <si>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</si>
  <si>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</si>
  <si>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</si>
  <si>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</si>
  <si>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</si>
  <si>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</si>
  <si>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</si>
  <si>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</si>
  <si>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</si>
  <si>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</si>
  <si>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</si>
  <si>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</si>
  <si>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</si>
  <si>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</si>
  <si>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</si>
  <si>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</si>
  <si>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</si>
  <si>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</si>
  <si>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</si>
  <si>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</si>
  <si>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</si>
  <si>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</si>
  <si>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</si>
  <si>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</si>
  <si>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</si>
  <si>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</si>
  <si>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</si>
  <si>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</si>
  <si>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</si>
  <si>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</si>
  <si>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</si>
  <si>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</si>
  <si>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</si>
  <si>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</si>
  <si>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</si>
  <si>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</si>
  <si>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</si>
  <si>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</si>
  <si>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</si>
  <si>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</si>
  <si>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</si>
  <si>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</si>
  <si>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</si>
  <si>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</si>
  <si>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</si>
  <si>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</si>
  <si>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</si>
  <si>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</si>
  <si>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</si>
  <si>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</si>
  <si>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</si>
  <si>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</si>
  <si>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</si>
  <si>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</si>
  <si>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</si>
  <si>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</si>
  <si>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</si>
  <si>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</si>
  <si>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</si>
  <si>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</si>
  <si>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</si>
  <si>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</si>
  <si>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</si>
  <si>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</si>
  <si>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</si>
  <si>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</si>
  <si>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</si>
  <si>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</si>
  <si>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</si>
  <si>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</si>
  <si>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</si>
  <si>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</si>
  <si>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</si>
  <si>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</si>
  <si>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</si>
  <si>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</si>
  <si>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</si>
  <si>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</si>
  <si>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</si>
  <si>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</si>
  <si>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</si>
  <si>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</si>
  <si>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</si>
  <si>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</si>
  <si>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</si>
  <si>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</si>
  <si>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</si>
  <si>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</si>
  <si>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</si>
  <si>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</si>
  <si>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</si>
  <si>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</si>
  <si>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</si>
  <si>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</si>
  <si>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</si>
  <si>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</si>
  <si>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</si>
  <si>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</si>
  <si>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</si>
  <si>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</si>
  <si>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</si>
  <si>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</si>
  <si>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</si>
  <si>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</si>
  <si>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</si>
  <si>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</si>
  <si>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</si>
  <si>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</si>
  <si>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</si>
  <si>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</si>
  <si>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</si>
  <si>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</si>
  <si>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</si>
  <si>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</si>
  <si>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</si>
  <si>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</si>
  <si>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</si>
  <si>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</si>
  <si>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</si>
  <si>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</si>
  <si>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</si>
  <si>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</si>
  <si>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</si>
  <si>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</si>
  <si>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</si>
  <si>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</si>
  <si>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</si>
  <si>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</si>
  <si>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</si>
  <si>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</si>
  <si>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</si>
  <si>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</si>
  <si>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</si>
  <si>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</si>
  <si>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</si>
  <si>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</si>
  <si>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</si>
  <si>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</si>
  <si>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</si>
  <si>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</si>
  <si>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</si>
  <si>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</si>
  <si>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</si>
  <si>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</si>
  <si>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</si>
  <si>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</si>
  <si>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</si>
  <si>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</si>
  <si>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</si>
  <si>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</si>
  <si>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</si>
  <si>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</si>
  <si>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</si>
  <si>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</si>
  <si>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</si>
  <si>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</si>
  <si>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</si>
  <si>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</si>
  <si>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</si>
  <si>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</si>
  <si>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</si>
  <si>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</si>
  <si>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</si>
  <si>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</si>
  <si>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</si>
  <si>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</si>
  <si>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</si>
  <si>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</si>
  <si>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</si>
  <si>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</si>
  <si>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</si>
  <si>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</si>
  <si>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</si>
  <si>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</si>
  <si>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</si>
  <si>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</si>
  <si>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</si>
  <si>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</si>
  <si>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</si>
  <si>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</si>
  <si>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</si>
  <si>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</si>
  <si>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</si>
  <si>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</si>
  <si>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</si>
  <si>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</si>
  <si>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</si>
  <si>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</si>
  <si>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</si>
  <si>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</si>
  <si>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</si>
  <si>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</si>
  <si>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</si>
  <si>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</si>
  <si>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</si>
  <si>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</si>
  <si>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</si>
  <si>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</si>
  <si>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</si>
  <si>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</si>
  <si>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</si>
  <si>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</si>
  <si>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</si>
  <si>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</si>
  <si>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</si>
  <si>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</si>
  <si>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</si>
  <si>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</si>
  <si>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</si>
  <si>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</si>
  <si>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</si>
  <si>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</si>
  <si>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</si>
  <si>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</si>
  <si>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</si>
  <si>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</si>
  <si>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</si>
  <si>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</si>
  <si>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</si>
  <si>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</si>
  <si>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</si>
  <si>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</si>
  <si>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</si>
  <si>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</si>
  <si>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</si>
  <si>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</si>
  <si>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</si>
  <si>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</si>
  <si>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</si>
  <si>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</si>
  <si>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</si>
  <si>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</si>
  <si>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</si>
  <si>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</si>
  <si>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</si>
  <si>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</si>
  <si>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</si>
  <si>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</si>
  <si>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</si>
  <si>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</si>
  <si>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</si>
  <si>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</si>
  <si>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</si>
  <si>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</si>
  <si>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</si>
  <si>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</si>
  <si>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</si>
  <si>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</si>
  <si>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</si>
  <si>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</si>
  <si>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</si>
  <si>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</si>
  <si>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</si>
  <si>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</si>
  <si>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</si>
  <si>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</si>
  <si>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</si>
  <si>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</si>
  <si>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</si>
  <si>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</si>
  <si>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</si>
  <si>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</si>
  <si>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</si>
  <si>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</si>
  <si>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</si>
  <si>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</si>
  <si>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</si>
  <si>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</si>
  <si>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</si>
  <si>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</si>
  <si>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</si>
  <si>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</si>
  <si>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</si>
  <si>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</si>
  <si>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</si>
  <si>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</si>
  <si>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</si>
  <si>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</si>
  <si>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</si>
  <si>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</si>
  <si>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</si>
  <si>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</si>
  <si>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</si>
  <si>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</si>
  <si>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</si>
  <si>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</si>
  <si>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</si>
  <si>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</si>
  <si>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</si>
  <si>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</si>
  <si>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</si>
  <si>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</si>
  <si>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</si>
  <si>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</si>
  <si>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</si>
  <si>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</si>
  <si>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</si>
  <si>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</si>
  <si>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</si>
  <si>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</si>
  <si>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</si>
  <si>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</si>
  <si>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</si>
  <si>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</si>
  <si>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</si>
  <si>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</si>
  <si>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</si>
  <si>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</si>
  <si>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</si>
  <si>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</si>
  <si>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</si>
  <si>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</si>
  <si>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</si>
  <si>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</si>
  <si>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</si>
  <si>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</si>
  <si>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</si>
  <si>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</si>
  <si>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</si>
  <si>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</si>
  <si>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</si>
  <si>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</si>
  <si>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</si>
  <si>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</si>
  <si>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</si>
  <si>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</si>
  <si>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</si>
  <si>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</si>
  <si>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</si>
  <si>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</si>
  <si>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</si>
  <si>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</si>
  <si>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</si>
  <si>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</si>
  <si>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</si>
  <si>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</si>
  <si>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</si>
  <si>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</si>
  <si>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</si>
  <si>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</si>
  <si>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</si>
  <si>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</si>
  <si>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</si>
  <si>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</si>
  <si>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</si>
  <si>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</si>
  <si>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</si>
  <si>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</si>
  <si>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</si>
  <si>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</si>
  <si>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</si>
  <si>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</si>
  <si>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</si>
  <si>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</si>
  <si>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</si>
  <si>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</si>
  <si>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</si>
  <si>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</si>
  <si>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</si>
  <si>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</si>
  <si>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</si>
  <si>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</si>
  <si>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</si>
  <si>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</si>
  <si>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</si>
  <si>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</si>
  <si>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</si>
  <si>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</si>
  <si>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</si>
  <si>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</si>
  <si>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</si>
  <si>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</si>
  <si>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</si>
  <si>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</si>
  <si>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</si>
  <si>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</si>
  <si>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</si>
  <si>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</si>
  <si>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</si>
  <si>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</si>
  <si>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</si>
  <si>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</si>
  <si>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</si>
  <si>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</si>
  <si>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</si>
  <si>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</si>
  <si>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</si>
  <si>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</si>
  <si>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</si>
  <si>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</si>
  <si>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</si>
  <si>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</si>
  <si>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</si>
  <si>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</si>
  <si>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</si>
  <si>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</si>
  <si>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</si>
  <si>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</si>
  <si>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</si>
  <si>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</si>
  <si>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</si>
  <si>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</si>
  <si>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</si>
  <si>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</si>
  <si>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</si>
  <si>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</si>
  <si>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</si>
  <si>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</si>
  <si>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</si>
  <si>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</si>
  <si>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</si>
  <si>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</si>
  <si>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</si>
  <si>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</si>
  <si>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</si>
  <si>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</si>
  <si>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</si>
  <si>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</si>
  <si>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</si>
  <si>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</si>
  <si>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</si>
  <si>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</si>
  <si>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</si>
  <si>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</si>
  <si>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</si>
  <si>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</si>
  <si>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</si>
  <si>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</si>
  <si>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</si>
  <si>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</si>
  <si>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</si>
  <si>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</si>
  <si>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</si>
  <si>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</si>
  <si>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</si>
  <si>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</si>
  <si>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</si>
  <si>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</si>
  <si>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</si>
  <si>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</si>
  <si>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</si>
  <si>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</si>
  <si>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</si>
  <si>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</si>
  <si>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</si>
  <si>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</si>
  <si>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</si>
  <si>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</si>
  <si>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</si>
  <si>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</si>
  <si>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</si>
  <si>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</si>
  <si>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</si>
  <si>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</si>
  <si>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</si>
  <si>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</si>
  <si>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</si>
  <si>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</si>
  <si>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</si>
  <si>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</si>
  <si>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</si>
  <si>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</si>
  <si>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</si>
  <si>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</si>
  <si>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</si>
  <si>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</si>
  <si>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</si>
  <si>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</si>
  <si>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</si>
  <si>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</si>
  <si>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</si>
  <si>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</si>
  <si>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</si>
  <si>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</si>
  <si>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</si>
  <si>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</si>
  <si>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</si>
  <si>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</si>
  <si>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</si>
  <si>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</si>
  <si>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</si>
  <si>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</si>
  <si>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</si>
  <si>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</si>
  <si>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</si>
  <si>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</si>
  <si>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</si>
  <si>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</si>
  <si>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</si>
  <si>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</si>
  <si>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</si>
  <si>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</si>
  <si>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</si>
  <si>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</si>
  <si>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</si>
  <si>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</si>
  <si>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</si>
  <si>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</si>
  <si>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</si>
  <si>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</si>
  <si>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</si>
  <si>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</si>
  <si>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</si>
  <si>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</si>
  <si>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</si>
  <si>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</si>
  <si>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</si>
  <si>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</si>
  <si>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</si>
  <si>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</si>
  <si>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</si>
  <si>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</si>
  <si>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</si>
  <si>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</si>
  <si>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</si>
  <si>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</si>
  <si>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</si>
  <si>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</si>
  <si>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</si>
  <si>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</si>
  <si>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</si>
  <si>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</si>
  <si>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</si>
  <si>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</si>
  <si>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</si>
  <si>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</si>
  <si>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</si>
  <si>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</si>
  <si>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</si>
  <si>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</si>
  <si>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</si>
  <si>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</si>
  <si>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</si>
  <si>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</si>
  <si>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</si>
  <si>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</si>
  <si>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</si>
  <si>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</si>
  <si>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</si>
  <si>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</si>
  <si>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</si>
  <si>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</si>
  <si>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</si>
  <si>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</si>
  <si>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</si>
  <si>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</si>
  <si>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</si>
  <si>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</si>
  <si>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</si>
  <si>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</si>
  <si>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</si>
  <si>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</si>
  <si>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</si>
  <si>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</si>
  <si>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</si>
  <si>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</si>
  <si>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</si>
  <si>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</si>
  <si>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</si>
  <si>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</si>
  <si>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</si>
  <si>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</si>
  <si>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</si>
  <si>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</si>
  <si>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</si>
  <si>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</si>
  <si>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</si>
  <si>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</si>
  <si>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</si>
  <si>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</si>
  <si>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</si>
  <si>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</si>
  <si>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</si>
  <si>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</si>
  <si>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</si>
  <si>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</si>
  <si>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</si>
  <si>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</si>
  <si>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</si>
  <si>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</si>
  <si>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</si>
  <si>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</si>
  <si>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</si>
  <si>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</si>
  <si>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</si>
  <si>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</si>
  <si>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</si>
  <si>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</si>
  <si>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</si>
  <si>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</si>
  <si>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</si>
  <si>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</si>
  <si>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</si>
  <si>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</si>
  <si>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</si>
  <si>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</si>
  <si>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</si>
  <si>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</si>
  <si>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</si>
  <si>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</si>
  <si>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</si>
  <si>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</si>
  <si>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</si>
  <si>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</si>
  <si>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</si>
  <si>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</si>
  <si>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</si>
  <si>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</si>
  <si>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</si>
  <si>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</si>
  <si>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</si>
  <si>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</si>
  <si>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</si>
  <si>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</si>
  <si>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</si>
  <si>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</si>
  <si>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</si>
  <si>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</si>
  <si>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</si>
  <si>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</si>
  <si>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</si>
  <si>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</si>
  <si>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</si>
  <si>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</si>
  <si>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</si>
  <si>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</si>
  <si>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</si>
  <si>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</si>
  <si>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</si>
  <si>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</si>
  <si>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</si>
  <si>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</si>
  <si>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</si>
  <si>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</si>
  <si>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</si>
  <si>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</si>
  <si>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</si>
  <si>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</si>
  <si>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</si>
  <si>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</si>
  <si>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</si>
  <si>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</si>
  <si>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</si>
  <si>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</si>
  <si>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</si>
  <si>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</si>
  <si>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</si>
  <si>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</si>
  <si>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</si>
  <si>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</si>
  <si>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</si>
  <si>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</si>
  <si>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</si>
  <si>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</si>
  <si>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</si>
  <si>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</si>
  <si>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</si>
  <si>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</si>
  <si>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</si>
  <si>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</si>
  <si>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</si>
  <si>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</si>
  <si>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</si>
  <si>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</si>
  <si>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</si>
  <si>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</si>
  <si>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</si>
  <si>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</si>
  <si>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</si>
  <si>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</si>
  <si>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</si>
  <si>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</si>
  <si>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</si>
  <si>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</si>
  <si>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</si>
  <si>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</si>
  <si>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</si>
  <si>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</si>
  <si>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</si>
  <si>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</si>
  <si>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</si>
  <si>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</si>
  <si>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</si>
  <si>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</si>
  <si>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</si>
  <si>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</si>
  <si>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</si>
  <si>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</si>
  <si>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</si>
  <si>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</si>
  <si>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</si>
  <si>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</si>
  <si>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</si>
  <si>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</si>
  <si>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</si>
  <si>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</si>
  <si>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</si>
  <si>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</si>
  <si>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</si>
  <si>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</si>
  <si>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</si>
  <si>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</si>
  <si>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</si>
  <si>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</si>
  <si>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</si>
  <si>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</si>
  <si>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</si>
  <si>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</si>
  <si>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</si>
  <si>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</si>
  <si>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</si>
  <si>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</si>
  <si>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</si>
  <si>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</si>
  <si>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</si>
  <si>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</si>
  <si>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</si>
  <si>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</si>
  <si>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</si>
  <si>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</si>
  <si>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</si>
  <si>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</si>
  <si>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</si>
  <si>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</si>
  <si>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</si>
  <si>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</si>
  <si>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</si>
  <si>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</si>
  <si>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</si>
  <si>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</si>
  <si>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</si>
  <si>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</si>
  <si>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</si>
  <si>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</si>
  <si>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</si>
  <si>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</si>
  <si>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</si>
  <si>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</si>
  <si>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</si>
  <si>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</si>
  <si>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</si>
  <si>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</si>
  <si>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</si>
  <si>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</si>
  <si>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</si>
  <si>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</si>
  <si>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</si>
  <si>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</si>
  <si>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</si>
  <si>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</si>
  <si>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</si>
  <si>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</si>
  <si>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</si>
  <si>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</si>
  <si>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</si>
  <si>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</si>
  <si>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</si>
  <si>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</si>
  <si>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</si>
  <si>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</si>
  <si>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</si>
  <si>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</si>
  <si>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</si>
  <si>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</si>
  <si>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</si>
  <si>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</si>
  <si>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</si>
  <si>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</si>
  <si>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</si>
  <si>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</si>
  <si>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</si>
  <si>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</si>
  <si>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</si>
  <si>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</si>
  <si>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</si>
  <si>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</si>
  <si>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</si>
  <si>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</si>
  <si>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</si>
  <si>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</si>
  <si>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</si>
  <si>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</si>
  <si>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</si>
  <si>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</si>
  <si>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</si>
  <si>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</si>
  <si>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</si>
  <si>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</si>
  <si>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</si>
  <si>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</si>
  <si>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</si>
  <si>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</si>
  <si>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</si>
  <si>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</si>
  <si>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</si>
  <si>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</si>
  <si>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</si>
  <si>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</si>
  <si>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</si>
  <si>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</si>
  <si>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</si>
  <si>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</si>
  <si>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</si>
  <si>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</si>
  <si>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</si>
  <si>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</si>
  <si>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</si>
  <si>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</si>
  <si>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</si>
  <si>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</si>
  <si>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</si>
  <si>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</si>
  <si>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</si>
  <si>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</si>
  <si>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</si>
  <si>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</si>
  <si>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</si>
  <si>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</si>
  <si>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</si>
  <si>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</si>
  <si>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</si>
  <si>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</si>
  <si>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</si>
  <si>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</si>
  <si>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</si>
  <si>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</si>
  <si>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</si>
  <si>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</si>
  <si>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</si>
  <si>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</si>
  <si>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</si>
  <si>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</si>
  <si>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</si>
  <si>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</si>
  <si>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</si>
  <si>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</si>
  <si>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</si>
  <si>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</si>
  <si>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</si>
  <si>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</si>
  <si>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</si>
  <si>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</si>
  <si>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</si>
  <si>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</si>
  <si>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</si>
  <si>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</si>
  <si>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</si>
  <si>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</si>
  <si>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</si>
  <si>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</si>
  <si>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</si>
  <si>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</si>
  <si>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</si>
  <si>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</si>
  <si>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</si>
  <si>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</si>
  <si>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</si>
  <si>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</si>
  <si>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</si>
  <si>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</si>
  <si>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</si>
  <si>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</si>
  <si>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</si>
  <si>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</si>
  <si>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</si>
  <si>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</si>
  <si>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</si>
  <si>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</si>
  <si>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</si>
  <si>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</si>
  <si>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</si>
  <si>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</si>
  <si>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</si>
  <si>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</si>
  <si>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</si>
  <si>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</si>
  <si>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</si>
  <si>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</si>
  <si>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</si>
  <si>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</si>
  <si>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</si>
  <si>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</si>
  <si>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</si>
  <si>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</si>
  <si>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</si>
  <si>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</si>
  <si>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</si>
  <si>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</si>
  <si>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</si>
  <si>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</si>
  <si>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</si>
  <si>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</si>
  <si>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</si>
  <si>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</si>
  <si>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</si>
  <si>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</si>
  <si>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</si>
  <si>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</si>
  <si>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</si>
  <si>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</si>
  <si>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</si>
  <si>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</si>
  <si>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</si>
  <si>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</si>
  <si>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</si>
  <si>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</si>
  <si>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</si>
  <si>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</si>
  <si>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</si>
  <si>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</si>
  <si>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</si>
  <si>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</si>
  <si>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</si>
  <si>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</si>
  <si>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</si>
  <si>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</si>
  <si>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</si>
  <si>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</si>
  <si>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</si>
  <si>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</si>
  <si>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</si>
  <si>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</si>
  <si>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</si>
  <si>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</si>
  <si>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</si>
  <si>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</si>
  <si>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</si>
  <si>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</si>
  <si>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</si>
  <si>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</si>
  <si>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</si>
  <si>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</si>
  <si>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</si>
  <si>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</si>
  <si>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</si>
  <si>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</si>
  <si>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</si>
  <si>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</si>
  <si>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</si>
  <si>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</si>
  <si>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</si>
  <si>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</si>
  <si>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</si>
  <si>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</si>
  <si>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</si>
  <si>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</si>
  <si>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</si>
  <si>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</si>
  <si>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</si>
  <si>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</si>
  <si>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</si>
  <si>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</si>
  <si>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</si>
  <si>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</si>
  <si>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</si>
  <si>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</si>
  <si>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</si>
  <si>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</si>
  <si>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</si>
  <si>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</si>
  <si>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</si>
  <si>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</si>
  <si>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</si>
  <si>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</si>
  <si>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</si>
  <si>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</si>
  <si>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</si>
  <si>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</si>
  <si>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</si>
  <si>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</si>
  <si>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</si>
  <si>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</si>
  <si>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</si>
  <si>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</si>
  <si>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</si>
  <si>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</si>
  <si>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</si>
  <si>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</si>
  <si>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</si>
  <si>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</si>
  <si>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</si>
  <si>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</si>
  <si>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</si>
  <si>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</si>
  <si>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</si>
  <si>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</si>
  <si>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</si>
  <si>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</si>
  <si>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</si>
  <si>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</si>
  <si>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</si>
  <si>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</si>
  <si>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</si>
  <si>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</si>
  <si>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</si>
  <si>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</si>
  <si>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</si>
  <si>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</si>
  <si>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</si>
  <si>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</si>
  <si>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</si>
  <si>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</si>
  <si>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</si>
  <si>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</si>
  <si>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</si>
  <si>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</si>
  <si>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</si>
  <si>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</si>
  <si>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</si>
  <si>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</si>
  <si>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</si>
  <si>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</si>
  <si>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</si>
  <si>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</si>
  <si>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</si>
  <si>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</si>
  <si>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</si>
  <si>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</si>
  <si>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</si>
  <si>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</si>
  <si>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</si>
  <si>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</si>
  <si>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</si>
  <si>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</si>
  <si>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</si>
  <si>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</si>
  <si>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</si>
  <si>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</si>
  <si>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</si>
  <si>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</si>
  <si>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</si>
  <si>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</si>
  <si>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</si>
  <si>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</si>
  <si>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</si>
  <si>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</si>
  <si>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</si>
  <si>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</si>
  <si>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</si>
  <si>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</si>
  <si>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</si>
  <si>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</si>
  <si>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</si>
  <si>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</si>
  <si>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</si>
  <si>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</si>
  <si>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</si>
  <si>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</si>
  <si>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</si>
  <si>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</si>
  <si>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</si>
  <si>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</si>
  <si>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</si>
  <si>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</si>
  <si>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</si>
  <si>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</si>
  <si>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</si>
  <si>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</si>
  <si>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</si>
  <si>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</si>
  <si>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</si>
  <si>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</si>
  <si>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</si>
  <si>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</si>
  <si>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</si>
  <si>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</si>
  <si>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</si>
  <si>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</si>
  <si>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</si>
  <si>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</si>
  <si>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</si>
  <si>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</si>
  <si>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</si>
  <si>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</si>
  <si>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</si>
  <si>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</si>
  <si>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</si>
  <si>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</si>
  <si>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</si>
  <si>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</si>
  <si>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</si>
  <si>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</si>
  <si>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</si>
  <si>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</si>
  <si>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</si>
  <si>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</si>
  <si>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</si>
  <si>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</si>
  <si>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</si>
  <si>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</si>
  <si>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</si>
  <si>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</si>
  <si>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</si>
  <si>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</si>
  <si>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</si>
  <si>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</si>
  <si>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</si>
  <si>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</si>
  <si>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</si>
  <si>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</si>
  <si>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</si>
  <si>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</si>
  <si>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</si>
  <si>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</si>
  <si>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</si>
  <si>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</si>
  <si>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</si>
  <si>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</si>
  <si>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</si>
  <si>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</si>
  <si>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</si>
  <si>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</si>
  <si>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</si>
  <si>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</si>
  <si>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</si>
  <si>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</si>
  <si>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</si>
  <si>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</si>
  <si>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</si>
  <si>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</si>
  <si>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</si>
  <si>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</si>
  <si>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</si>
  <si>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</si>
  <si>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</si>
  <si>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</si>
  <si>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</si>
  <si>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</si>
  <si>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</si>
  <si>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</si>
  <si>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</si>
  <si>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</si>
  <si>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</si>
  <si>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</si>
  <si>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</si>
  <si>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</si>
  <si>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</si>
  <si>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</si>
  <si>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</si>
  <si>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</si>
  <si>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</si>
  <si>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</si>
  <si>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</si>
  <si>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</si>
  <si>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</si>
  <si>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</si>
  <si>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</si>
  <si>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</si>
  <si>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</si>
  <si>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</si>
  <si>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</si>
  <si>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</si>
  <si>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</si>
  <si>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</si>
  <si>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</si>
  <si>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</si>
  <si>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</si>
  <si>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</si>
  <si>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</si>
  <si>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</si>
  <si>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</si>
  <si>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</si>
  <si>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</si>
  <si>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</si>
  <si>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</si>
  <si>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</si>
  <si>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</si>
  <si>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</si>
  <si>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</si>
  <si>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</si>
  <si>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</si>
  <si>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</si>
  <si>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</si>
  <si>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</si>
  <si>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</si>
  <si>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</si>
  <si>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</si>
  <si>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</si>
  <si>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</si>
  <si>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</si>
  <si>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</si>
  <si>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</si>
  <si>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</si>
  <si>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</si>
  <si>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</si>
  <si>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</si>
  <si>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</si>
  <si>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</si>
  <si>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</si>
  <si>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</si>
  <si>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</si>
  <si>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</si>
  <si>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</si>
  <si>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</si>
  <si>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</si>
  <si>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</si>
  <si>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</si>
  <si>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</si>
  <si>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</si>
  <si>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</si>
  <si>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</si>
  <si>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</si>
  <si>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</si>
  <si>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</si>
  <si>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</si>
  <si>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</si>
  <si>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</si>
  <si>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</si>
  <si>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</si>
  <si>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</si>
  <si>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</si>
  <si>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</si>
  <si>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</si>
  <si>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</si>
  <si>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</si>
  <si>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</si>
  <si>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</si>
  <si>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</si>
  <si>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</si>
  <si>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</si>
  <si>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</si>
  <si>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</si>
  <si>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</si>
  <si>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</si>
  <si>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</si>
  <si>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</si>
  <si>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</si>
  <si>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</si>
  <si>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</si>
  <si>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</si>
  <si>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</si>
  <si>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</si>
  <si>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</si>
  <si>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</si>
  <si>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</si>
  <si>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</si>
  <si>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</si>
  <si>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</si>
  <si>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</si>
  <si>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</si>
  <si>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</si>
  <si>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</si>
  <si>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</si>
  <si>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</si>
  <si>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</si>
  <si>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</si>
  <si>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</si>
  <si>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</si>
  <si>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</si>
  <si>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</si>
  <si>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</si>
  <si>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</si>
  <si>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</si>
  <si>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</si>
  <si>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</si>
  <si>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</si>
  <si>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</si>
  <si>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</si>
  <si>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</si>
  <si>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</si>
  <si>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</si>
  <si>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</si>
  <si>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</si>
  <si>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</si>
  <si>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</si>
  <si>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</si>
  <si>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</si>
  <si>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</si>
  <si>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</si>
  <si>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</si>
  <si>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</si>
  <si>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</si>
  <si>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</si>
  <si>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</si>
  <si>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</si>
  <si>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</si>
  <si>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</si>
  <si>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</si>
  <si>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</si>
  <si>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</si>
  <si>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</si>
  <si>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</si>
  <si>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</si>
  <si>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</si>
  <si>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</si>
  <si>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</si>
  <si>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</si>
  <si>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</si>
  <si>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</si>
  <si>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</si>
  <si>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</si>
  <si>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</si>
  <si>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</si>
  <si>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</si>
  <si>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</si>
  <si>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</si>
  <si>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</si>
  <si>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</si>
  <si>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</si>
  <si>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</si>
  <si>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</si>
  <si>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</si>
  <si>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</si>
  <si>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</si>
  <si>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</si>
  <si>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</si>
  <si>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</si>
  <si>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</si>
  <si>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</si>
  <si>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</si>
  <si>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</si>
  <si>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</si>
  <si>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</si>
  <si>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</si>
  <si>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</si>
  <si>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</si>
  <si>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</si>
  <si>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</si>
  <si>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</si>
  <si>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</si>
  <si>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</si>
  <si>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</si>
  <si>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</si>
  <si>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</si>
  <si>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</si>
  <si>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</si>
  <si>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</si>
  <si>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</si>
  <si>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</si>
  <si>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</si>
  <si>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</si>
  <si>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</si>
  <si>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</si>
  <si>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</si>
  <si>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</si>
  <si>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</si>
  <si>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</si>
  <si>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</si>
  <si>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</si>
  <si>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</si>
  <si>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</si>
  <si>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</si>
  <si>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</si>
  <si>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</si>
  <si>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</si>
  <si>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</si>
  <si>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</si>
  <si>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</si>
  <si>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</si>
  <si>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</si>
  <si>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</si>
  <si>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</si>
  <si>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</si>
  <si>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</si>
  <si>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</si>
  <si>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</si>
  <si>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</si>
  <si>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</si>
  <si>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</si>
  <si>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</si>
  <si>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</si>
  <si>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</si>
  <si>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</si>
  <si>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</si>
  <si>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</si>
  <si>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</si>
  <si>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</si>
  <si>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</si>
  <si>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</si>
  <si>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</si>
  <si>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</si>
  <si>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</si>
  <si>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</si>
  <si>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</si>
  <si>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</si>
  <si>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</si>
  <si>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</si>
  <si>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</si>
  <si>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</si>
  <si>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</si>
  <si>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</si>
  <si>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</si>
  <si>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</si>
  <si>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</si>
  <si>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</si>
  <si>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</si>
  <si>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</si>
  <si>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</si>
  <si>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</si>
  <si>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</si>
  <si>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</si>
  <si>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</si>
  <si>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</si>
  <si>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</si>
  <si>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</si>
  <si>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</si>
  <si>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</si>
  <si>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</si>
  <si>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</si>
  <si>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</si>
  <si>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</si>
  <si>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</si>
  <si>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</si>
  <si>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</si>
  <si>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</si>
  <si>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</si>
  <si>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</si>
  <si>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</si>
  <si>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</si>
  <si>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</si>
  <si>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</si>
  <si>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</si>
  <si>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</si>
  <si>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</si>
  <si>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</si>
  <si>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</si>
  <si>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</si>
  <si>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</si>
  <si>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</si>
  <si>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</si>
  <si>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</si>
  <si>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</si>
  <si>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</si>
  <si>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</si>
  <si>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</si>
  <si>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</si>
  <si>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</si>
  <si>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</si>
  <si>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</si>
  <si>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</si>
  <si>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</si>
  <si>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</si>
  <si>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</si>
  <si>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</si>
  <si>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</si>
  <si>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</si>
  <si>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</si>
  <si>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</si>
  <si>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</si>
  <si>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</si>
  <si>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</si>
  <si>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</si>
  <si>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</si>
  <si>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</si>
  <si>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</si>
  <si>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</si>
  <si>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</si>
  <si>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</si>
  <si>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</si>
  <si>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</si>
  <si>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</si>
  <si>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</si>
  <si>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</si>
  <si>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</si>
  <si>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</si>
  <si>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</si>
  <si>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</si>
  <si>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</si>
  <si>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</si>
  <si>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</si>
  <si>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</si>
  <si>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</si>
  <si>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</si>
  <si>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</si>
  <si>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</si>
  <si>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</si>
  <si>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</si>
  <si>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</si>
  <si>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</si>
  <si>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</si>
  <si>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</si>
  <si>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</si>
  <si>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</si>
  <si>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</si>
  <si>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</si>
  <si>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</si>
  <si>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</si>
  <si>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</si>
  <si>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</si>
  <si>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</si>
  <si>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</si>
  <si>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</si>
  <si>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</si>
  <si>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</si>
  <si>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</si>
  <si>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</si>
  <si>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</si>
  <si>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</si>
  <si>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</si>
  <si>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</si>
  <si>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</si>
  <si>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</si>
  <si>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</si>
  <si>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</si>
  <si>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</si>
  <si>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</si>
  <si>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</si>
  <si>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</si>
  <si>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</si>
  <si>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</si>
  <si>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</si>
  <si>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</si>
  <si>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</si>
  <si>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</si>
  <si>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</si>
  <si>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</si>
  <si>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</si>
  <si>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</si>
  <si>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</si>
  <si>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</si>
  <si>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</si>
  <si>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</si>
  <si>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</si>
  <si>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</si>
  <si>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</si>
  <si>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</si>
  <si>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</si>
  <si>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</si>
  <si>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</si>
  <si>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</si>
  <si>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</si>
  <si>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</si>
  <si>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</si>
  <si>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</si>
  <si>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</si>
  <si>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</si>
  <si>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</si>
  <si>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</si>
  <si>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</si>
  <si>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</si>
  <si>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</si>
  <si>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</si>
  <si>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</si>
  <si>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</si>
  <si>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</si>
  <si>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</si>
  <si>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</si>
  <si>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</si>
  <si>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</si>
  <si>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</si>
  <si>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</si>
  <si>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</si>
  <si>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</si>
  <si>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</si>
  <si>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</si>
  <si>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</si>
  <si>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</si>
  <si>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</si>
  <si>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</si>
  <si>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</si>
  <si>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</si>
  <si>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</si>
  <si>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</si>
  <si>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</si>
  <si>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</si>
  <si>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</si>
  <si>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</si>
  <si>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</si>
  <si>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</si>
  <si>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</si>
  <si>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</si>
  <si>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</si>
  <si>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</si>
  <si>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</si>
  <si>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</si>
  <si>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</si>
  <si>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</si>
  <si>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</si>
  <si>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</si>
  <si>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</si>
  <si>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</si>
  <si>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</si>
  <si>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</si>
  <si>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</si>
  <si>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</si>
  <si>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</si>
  <si>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</si>
  <si>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</si>
  <si>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</si>
  <si>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</si>
  <si>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</si>
  <si>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</si>
  <si>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</si>
  <si>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</si>
  <si>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</si>
  <si>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</si>
  <si>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</si>
  <si>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</si>
  <si>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</si>
  <si>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</si>
  <si>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</si>
  <si>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</si>
  <si>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</si>
  <si>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</si>
  <si>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</si>
  <si>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</si>
  <si>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</si>
  <si>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</si>
  <si>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</si>
  <si>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</si>
  <si>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</si>
  <si>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</si>
  <si>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</si>
  <si>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</si>
  <si>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</si>
  <si>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</si>
  <si>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</si>
  <si>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</si>
  <si>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</si>
  <si>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</si>
  <si>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</si>
  <si>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</si>
  <si>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</si>
  <si>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</si>
  <si>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</si>
  <si>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</si>
  <si>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</si>
  <si>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</si>
  <si>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</si>
  <si>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</si>
  <si>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</si>
  <si>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</si>
  <si>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</si>
  <si>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</si>
  <si>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</si>
  <si>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</si>
  <si>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</si>
  <si>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</si>
  <si>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</si>
  <si>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</si>
  <si>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</si>
  <si>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</si>
  <si>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</si>
  <si>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</si>
  <si>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</si>
  <si>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</si>
  <si>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</si>
  <si>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</si>
  <si>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</si>
  <si>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</si>
  <si>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</si>
  <si>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</si>
  <si>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</si>
  <si>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</si>
  <si>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</si>
  <si>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</si>
  <si>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</si>
  <si>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</si>
  <si>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</si>
  <si>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</si>
  <si>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</si>
  <si>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</si>
  <si>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</si>
  <si>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</si>
  <si>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</si>
  <si>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</si>
  <si>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</si>
  <si>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</si>
  <si>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</si>
  <si>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</si>
  <si>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</si>
  <si>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</si>
  <si>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</si>
  <si>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</si>
  <si>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</si>
  <si>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</si>
  <si>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</si>
  <si>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</si>
  <si>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</si>
  <si>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</si>
  <si>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</si>
  <si>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</si>
  <si>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</si>
  <si>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</si>
  <si>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</si>
  <si>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</si>
  <si>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</si>
  <si>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</si>
  <si>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</si>
  <si>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</si>
  <si>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</si>
  <si>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</si>
  <si>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</si>
  <si>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</si>
  <si>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</si>
  <si>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</si>
  <si>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</si>
  <si>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</si>
  <si>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</si>
  <si>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</si>
  <si>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</si>
  <si>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</si>
  <si>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</si>
  <si>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</si>
  <si>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</si>
  <si>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</si>
  <si>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</si>
  <si>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</si>
  <si>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</si>
  <si>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</si>
  <si>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</si>
  <si>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</si>
  <si>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</si>
  <si>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</si>
  <si>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</si>
  <si>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</si>
  <si>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</si>
  <si>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</si>
  <si>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</si>
  <si>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</si>
  <si>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</si>
  <si>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</si>
  <si>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</si>
  <si>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</si>
  <si>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</si>
  <si>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</si>
  <si>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</si>
  <si>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</si>
  <si>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</si>
  <si>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</si>
  <si>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</si>
  <si>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</si>
  <si>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</si>
  <si>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</si>
  <si>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</si>
  <si>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</si>
  <si>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</si>
  <si>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</si>
  <si>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</si>
  <si>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</si>
  <si>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</si>
  <si>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</si>
  <si>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</si>
  <si>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</si>
  <si>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</si>
  <si>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</si>
  <si>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</si>
  <si>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</si>
  <si>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</si>
  <si>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</si>
  <si>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</si>
  <si>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</si>
  <si>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</si>
  <si>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</si>
  <si>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</si>
  <si>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</si>
  <si>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</si>
  <si>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</si>
  <si>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</si>
  <si>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</si>
  <si>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</si>
  <si>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</si>
  <si>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</si>
  <si>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</si>
  <si>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</si>
  <si>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</si>
  <si>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</si>
  <si>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</si>
  <si>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</si>
  <si>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</si>
  <si>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</si>
  <si>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</si>
  <si>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</si>
  <si>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</si>
  <si>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</si>
  <si>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</si>
  <si>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</si>
  <si>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</si>
  <si>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</si>
  <si>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</si>
  <si>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</si>
  <si>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</si>
  <si>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</si>
  <si>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</si>
  <si>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</si>
  <si>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</si>
  <si>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</si>
  <si>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</si>
  <si>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</si>
  <si>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</si>
  <si>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</si>
  <si>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</si>
  <si>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</si>
  <si>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</si>
  <si>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</si>
  <si>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</si>
  <si>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</si>
  <si>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</si>
  <si>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</si>
  <si>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</si>
  <si>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</si>
  <si>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</si>
  <si>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</si>
  <si>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</si>
  <si>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</si>
  <si>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</si>
  <si>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</si>
  <si>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</si>
  <si>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</si>
  <si>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</si>
  <si>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</si>
  <si>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</si>
  <si>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</si>
  <si>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</si>
  <si>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</si>
  <si>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</si>
  <si>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</si>
  <si>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</si>
  <si>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</si>
  <si>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</si>
  <si>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</si>
  <si>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</si>
  <si>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</si>
  <si>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</si>
  <si>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</si>
  <si>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</si>
  <si>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</si>
  <si>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</si>
  <si>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</si>
  <si>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</si>
  <si>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</si>
  <si>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</si>
  <si>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</si>
  <si>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</si>
  <si>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</si>
  <si>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</si>
  <si>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</si>
  <si>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</si>
  <si>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</si>
  <si>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</si>
  <si>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</si>
  <si>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</si>
  <si>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</si>
  <si>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</si>
  <si>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</si>
  <si>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</si>
  <si>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</si>
  <si>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</si>
  <si>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</si>
  <si>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</si>
  <si>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</si>
  <si>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</si>
  <si>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</si>
  <si>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</si>
  <si>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</si>
  <si>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</si>
  <si>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</si>
  <si>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</si>
  <si>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</si>
  <si>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</si>
  <si>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</si>
  <si>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</si>
  <si>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</si>
  <si>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</si>
  <si>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</si>
  <si>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</si>
  <si>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</si>
  <si>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</si>
  <si>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</si>
  <si>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</si>
  <si>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</si>
  <si>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</si>
  <si>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</si>
  <si>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</si>
  <si>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</si>
  <si>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</si>
  <si>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</si>
  <si>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</si>
  <si>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</si>
  <si>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</si>
  <si>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</si>
  <si>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</si>
  <si>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</si>
  <si>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</si>
  <si>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</si>
  <si>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</si>
  <si>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</si>
  <si>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</si>
  <si>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</si>
  <si>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</si>
  <si>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</si>
  <si>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</si>
  <si>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</si>
  <si>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</si>
  <si>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</si>
  <si>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</si>
  <si>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</si>
  <si>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</si>
  <si>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</si>
  <si>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</si>
  <si>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</si>
  <si>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</si>
  <si>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</si>
  <si>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</si>
  <si>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</si>
  <si>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</si>
  <si>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</si>
  <si>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</si>
  <si>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</si>
  <si>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</si>
  <si>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</si>
  <si>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</si>
  <si>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</si>
  <si>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</si>
  <si>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</si>
  <si>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</si>
  <si>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</si>
  <si>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</si>
  <si>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</si>
  <si>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</si>
  <si>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</si>
  <si>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</si>
  <si>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</si>
  <si>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</si>
  <si>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</si>
  <si>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</si>
  <si>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</si>
  <si>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</si>
  <si>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</si>
  <si>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</si>
  <si>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</si>
  <si>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</si>
  <si>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</si>
  <si>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</si>
  <si>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</si>
  <si>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</si>
  <si>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</si>
  <si>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</si>
  <si>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</si>
  <si>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</si>
  <si>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</si>
  <si>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</si>
  <si>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</si>
  <si>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</si>
  <si>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</si>
  <si>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</si>
  <si>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</si>
  <si>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</si>
  <si>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</si>
  <si>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</si>
  <si>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</si>
  <si>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</si>
  <si>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</si>
  <si>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</si>
  <si>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</si>
  <si>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</si>
  <si>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</si>
  <si>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</si>
  <si>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</si>
  <si>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</si>
  <si>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</si>
  <si>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</si>
  <si>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</si>
  <si>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</si>
  <si>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</si>
  <si>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</si>
  <si>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</si>
  <si>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</si>
  <si>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</si>
  <si>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</si>
  <si>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</si>
  <si>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</si>
  <si>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</si>
  <si>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</si>
  <si>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</si>
  <si>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</si>
  <si>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</si>
  <si>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</si>
  <si>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</si>
  <si>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</si>
  <si>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</si>
  <si>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</si>
  <si>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</si>
  <si>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</si>
  <si>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</si>
  <si>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</si>
  <si>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</si>
  <si>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</si>
  <si>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</si>
  <si>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</si>
  <si>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</si>
  <si>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</si>
  <si>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</si>
  <si>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</si>
  <si>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</si>
  <si>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</si>
  <si>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</si>
  <si>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</si>
  <si>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</si>
  <si>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</si>
  <si>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</si>
  <si>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</si>
  <si>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</si>
  <si>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</si>
  <si>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</si>
  <si>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</si>
  <si>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</si>
  <si>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</si>
  <si>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</si>
  <si>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</si>
  <si>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</si>
  <si>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</si>
  <si>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</si>
  <si>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</si>
  <si>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</si>
  <si>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</si>
  <si>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</si>
  <si>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</si>
  <si>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</si>
  <si>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</si>
  <si>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</si>
  <si>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</si>
  <si>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</si>
  <si>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</si>
  <si>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</si>
  <si>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</si>
  <si>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</si>
  <si>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</si>
  <si>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</si>
  <si>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</si>
  <si>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</si>
  <si>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</si>
  <si>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</si>
  <si>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</si>
  <si>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</si>
  <si>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</si>
  <si>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</si>
  <si>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</si>
  <si>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</si>
  <si>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</si>
  <si>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</si>
  <si>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</si>
  <si>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</si>
  <si>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</si>
  <si>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</si>
  <si>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</si>
  <si>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</si>
  <si>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</si>
  <si>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</si>
  <si>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</si>
  <si>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</si>
  <si>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</si>
  <si>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</si>
  <si>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</si>
  <si>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</si>
  <si>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</si>
  <si>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</si>
  <si>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</si>
  <si>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</si>
  <si>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</si>
  <si>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</si>
  <si>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</si>
  <si>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</si>
  <si>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</si>
  <si>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</si>
  <si>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</si>
  <si>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</si>
  <si>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</si>
  <si>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</si>
  <si>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</si>
  <si>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</si>
  <si>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</si>
  <si>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</si>
  <si>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</si>
  <si>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</si>
  <si>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</si>
  <si>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</si>
  <si>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</si>
  <si>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</si>
  <si>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</si>
  <si>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</si>
  <si>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</si>
  <si>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</si>
  <si>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</si>
  <si>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</si>
  <si>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</si>
  <si>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</si>
  <si>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</si>
  <si>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</si>
  <si>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</si>
  <si>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</si>
  <si>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</si>
  <si>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</si>
  <si>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</si>
  <si>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</si>
  <si>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</si>
  <si>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</si>
  <si>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</si>
  <si>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</si>
  <si>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</si>
  <si>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</si>
  <si>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</si>
  <si>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</si>
  <si>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</si>
  <si>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</si>
  <si>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</si>
  <si>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</si>
  <si>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</si>
  <si>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</si>
  <si>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</si>
  <si>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</si>
  <si>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</si>
  <si>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</si>
  <si>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</si>
  <si>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</si>
  <si>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</si>
  <si>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</si>
  <si>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</si>
  <si>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</si>
  <si>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</si>
  <si>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</si>
  <si>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</si>
  <si>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</si>
  <si>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</si>
  <si>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</si>
  <si>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</si>
  <si>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</si>
  <si>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</si>
  <si>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</si>
  <si>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</si>
  <si>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</si>
  <si>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</si>
  <si>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</si>
  <si>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</si>
  <si>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</si>
  <si>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</si>
  <si>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</si>
  <si>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</si>
  <si>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</si>
  <si>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</si>
  <si>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</si>
  <si>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</si>
  <si>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</si>
  <si>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</si>
  <si>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</si>
  <si>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</si>
  <si>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</si>
  <si>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</si>
  <si>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</si>
  <si>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</si>
  <si>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</si>
  <si>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</si>
  <si>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</si>
  <si>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</si>
  <si>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</si>
  <si>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</si>
  <si>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</si>
  <si>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</si>
  <si>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</si>
  <si>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</si>
  <si>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</si>
  <si>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</si>
  <si>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</si>
  <si>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</si>
  <si>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</si>
  <si>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</si>
  <si>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</si>
  <si>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</si>
  <si>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</si>
  <si>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</si>
  <si>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</si>
  <si>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</si>
  <si>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</si>
  <si>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</si>
  <si>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</si>
  <si>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</si>
  <si>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</si>
  <si>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</si>
  <si>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</si>
  <si>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</si>
  <si>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</si>
  <si>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</si>
  <si>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</si>
  <si>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</si>
  <si>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</si>
  <si>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</si>
  <si>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</si>
  <si>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</si>
  <si>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</si>
  <si>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</si>
  <si>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</si>
  <si>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</si>
  <si>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</si>
  <si>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</si>
  <si>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</si>
  <si>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</si>
  <si>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</si>
  <si>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</si>
  <si>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</si>
  <si>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</si>
  <si>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</si>
  <si>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</si>
  <si>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</si>
  <si>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</si>
  <si>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</si>
  <si>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</si>
  <si>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</si>
  <si>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</si>
  <si>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</si>
  <si>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</si>
  <si>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</si>
  <si>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</si>
  <si>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</si>
  <si>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</si>
  <si>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</si>
  <si>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</si>
  <si>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</si>
  <si>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</si>
  <si>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</si>
  <si>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</si>
  <si>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</si>
  <si>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</si>
  <si>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</si>
  <si>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</si>
  <si>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</si>
  <si>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</si>
  <si>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</si>
  <si>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</si>
  <si>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</si>
  <si>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</si>
  <si>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</si>
  <si>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</si>
  <si>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</si>
  <si>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</si>
  <si>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</si>
  <si>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</si>
  <si>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</si>
  <si>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</si>
  <si>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</si>
  <si>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</si>
  <si>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</si>
  <si>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</si>
  <si>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</si>
  <si>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</si>
  <si>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</si>
  <si>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</si>
  <si>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</si>
  <si>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</si>
  <si>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</si>
  <si>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</si>
  <si>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</si>
  <si>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</si>
  <si>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</si>
  <si>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</si>
  <si>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</si>
  <si>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</si>
  <si>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</si>
  <si>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</si>
  <si>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</si>
  <si>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</si>
  <si>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</si>
  <si>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</si>
  <si>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</si>
  <si>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</si>
  <si>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</si>
  <si>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</si>
  <si>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</si>
  <si>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</si>
  <si>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</si>
  <si>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</si>
  <si>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</si>
  <si>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</si>
  <si>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</si>
  <si>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</si>
  <si>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</si>
  <si>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</si>
  <si>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</si>
  <si>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</si>
  <si>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</si>
  <si>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</si>
  <si>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</si>
  <si>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</si>
  <si>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</si>
  <si>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</si>
  <si>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</si>
  <si>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</si>
  <si>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</si>
  <si>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</si>
  <si>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</si>
  <si>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</si>
  <si>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</si>
  <si>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</si>
  <si>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</si>
  <si>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</si>
  <si>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</si>
  <si>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</si>
  <si>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</si>
  <si>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</si>
  <si>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</si>
  <si>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</si>
  <si>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</si>
  <si>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</si>
  <si>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</si>
  <si>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</si>
  <si>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</si>
  <si>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</si>
  <si>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</si>
  <si>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</si>
  <si>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</si>
  <si>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</si>
  <si>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</si>
  <si>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</si>
  <si>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</si>
  <si>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</si>
  <si>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</si>
  <si>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</si>
  <si>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</si>
  <si>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</si>
  <si>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</si>
  <si>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</si>
  <si>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</si>
  <si>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</si>
  <si>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</si>
  <si>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</si>
  <si>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</si>
  <si>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</si>
  <si>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</si>
  <si>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</si>
  <si>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</si>
  <si>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</si>
  <si>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</si>
  <si>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</si>
  <si>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</si>
  <si>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</si>
  <si>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</si>
  <si>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</si>
  <si>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</si>
  <si>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</si>
  <si>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</si>
  <si>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</si>
  <si>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</si>
  <si>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</si>
  <si>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</si>
  <si>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</si>
  <si>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</si>
  <si>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</si>
  <si>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</si>
  <si>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</si>
  <si>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</si>
  <si>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</si>
  <si>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</si>
  <si>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</si>
  <si>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</si>
  <si>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</si>
  <si>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</si>
  <si>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</si>
  <si>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</si>
  <si>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</si>
  <si>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</si>
  <si>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</si>
  <si>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</si>
  <si>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</si>
  <si>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</si>
  <si>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</si>
  <si>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</si>
  <si>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</si>
  <si>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</si>
  <si>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</si>
  <si>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</si>
  <si>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</si>
  <si>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</si>
  <si>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</si>
  <si>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</si>
  <si>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</si>
  <si>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</si>
  <si>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</si>
  <si>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</si>
  <si>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</si>
  <si>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</si>
  <si>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</si>
  <si>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</si>
  <si>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</si>
  <si>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</si>
  <si>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</si>
  <si>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</si>
  <si>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</si>
  <si>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</si>
  <si>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</si>
  <si>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</si>
  <si>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</si>
  <si>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</si>
  <si>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</si>
  <si>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</si>
  <si>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</si>
  <si>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</si>
  <si>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</si>
  <si>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</si>
  <si>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</si>
  <si>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</si>
  <si>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</si>
  <si>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</si>
  <si>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</si>
  <si>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</si>
  <si>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</si>
  <si>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</si>
  <si>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</si>
  <si>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</si>
  <si>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</si>
  <si>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</si>
  <si>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</si>
  <si>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</si>
  <si>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</si>
  <si>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</si>
  <si>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</si>
  <si>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</si>
  <si>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</si>
  <si>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</si>
  <si>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</si>
  <si>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</si>
  <si>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</si>
  <si>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</si>
  <si>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</si>
  <si>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</si>
  <si>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</si>
  <si>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</si>
  <si>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</si>
  <si>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</si>
  <si>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</si>
  <si>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</si>
  <si>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</si>
  <si>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</si>
  <si>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</si>
  <si>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</si>
  <si>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</si>
  <si>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EM team on the way need 30 Min</t>
  </si>
  <si>
    <t xml:space="preserve">EM team at site TS </t>
  </si>
  <si>
    <t>PCM-20251105-00000883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</si>
  <si>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</si>
  <si>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</si>
  <si>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</si>
  <si>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</si>
  <si>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</si>
  <si>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</si>
  <si>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</si>
  <si>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</si>
  <si>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</si>
  <si>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</si>
  <si>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</si>
  <si>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</si>
  <si>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</si>
  <si>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PCM-20251105-00001119</t>
  </si>
  <si>
    <t>EM Team on the way ETA: 40 Mins</t>
  </si>
  <si>
    <t>PCM-20251105-00001161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</si>
</sst>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303.60217847222521</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0.14749097222374985</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45966.550604398151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45966.550604398151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45966.550604398151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45966.550604398151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45966.550604398151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45966.550604398151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45966.550604398151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45966.550604398151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45966.550604398151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45966.550604398151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45966.550604398151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45966.550604398151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45966.550604398151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45966.550604398151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45966.550604398151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45966.550604398151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45966.550604398151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45966.550604398151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45966.550604398151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45966.550604398151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45966.550604398151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45966.550604398151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45966.550604398151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45966.550604398151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45966.550604398151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45966.550604398151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45966.550604398151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45966.550604398151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45966.550604398151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45966.550604398151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45966.550604398151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45966.550604398151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45966.550604398151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45966.550604398151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45966.550604398151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45966.550604398151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45966.550604398151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45966.550604398151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45966.550604398151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45966.550604398151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45966.550604398151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45966.550604398151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45966.550604398151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45966.550604398151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45966.550604398151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45966.550604398151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45966.550604398151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45966.550604398151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45966.550604398151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45966.550604398151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45966.550604398151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45966.550604398151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45966.550604398151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45966.550604398151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45966.550604398151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45966.550604398151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45966.550604398151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45966.550604398151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45966.550604398151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45966.550604398151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45966.550604398151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45966.550604398151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45966.550604398151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45966.550604398151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45966.550604398151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45966.550604398151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45966.550604398151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45966.550604398151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45966.550604398151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45966.550604398151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45966.550604398151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45966.550604398151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45966.550604398151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45966.550604398151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45966.550604398151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45966.550604398151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45966.550604398151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45966.550604398151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45966.550604398151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45966.550604398151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45966.550604398151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45966.550604398151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45966.550604398151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45966.550604398151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45966.550604398151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45966.550604398151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45966.550604398151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45966.550604398151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45966.550604398151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45966.550604398151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141.55076643518987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7.8085210648205248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45966.550604398151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45966.550604398151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45966.550604398151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45966.550604398151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45966.550604398151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45966.550604398151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45966.550604398151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45966.550604398151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45966.550604398151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45966.550604398151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45966.550604398151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45966.550604398151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45966.550604398151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45966.550604398151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45966.550604398151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45966.550604398151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45966.550604398151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45966.550604398151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45966.550604398151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45966.550604398151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45966.550604398151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45966.550604398151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45966.550604398151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45966.550604398151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45966.550604398151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45966.550604398151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45966.550604398151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45966.550604398151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45966.550604398151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45966.550604398151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45966.550604398151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45966.550604398151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45966.550604398151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45966.550604398151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45966.550604398151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45966.550604398151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45966.550604398151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45966.550604398151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45966.550604398151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45966.550604398151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45966.550604398151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45966.550604398151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45966.550604398151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45966.550604398151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45966.550604398151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45966.550604398151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45966.550604398151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45966.550604398151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45966.550604398151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45966.550604398151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45966.550604398151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45966.550604398151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45966.550604398151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45966.550604398151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45966.550604398151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45966.550604398151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45966.550604398151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45966.550604398151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45966.550604398151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45966.550604398151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45966.550604398151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45966.550604398151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45966.550604398151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45966.550604398151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45966.550604398151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45966.550604398151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45966.550604398151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45966.550604398151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45966.550604398151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45966.550604398151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45966.550604398151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45966.550604398151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45966.550604398151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45966.550604398151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45966.550604398151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45966.550604398151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45966.550604398151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45966.550604398151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45966.550604398151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45966.550604398151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45966.550604398151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45966.550604398151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45966.550604398151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45966.550604398151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45966.550604398151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45966.550604398151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45966.550604398151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45966.550604398151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45966.550604398151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45966.550604398151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45966.550604398151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45966.550604398151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45966.550604398151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45966.550604398151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45966.550604398151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45966.550604398151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45966.550604398151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45966.550604398151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45966.550604398151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45966.550604398151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45966.550604398151</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0.18573171296884539</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45966.550604398151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45966.550604398151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45966.550604398151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45966.550604398151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45966.550604398151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45966.550604398151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45966.550604398151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45966.550604398151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45966.550604398151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45966.550604398151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45966.550604398151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45966.550604398151</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45966.550604398151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45966.550604398151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45966.550604398151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45966.550604398151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45966.550604398151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45966.550604398151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45966.550604398151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45966.550604398151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45966.550604398151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45966.550604398151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45966.550604398151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45966.550604398151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45966.550604398151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45966.550604398151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45966.550604398151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45966.550604398151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45966.550604398151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45966.550604398151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45966.550604398151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45966.550604398151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45966.550604398151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45966.550604398151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45966.550604398151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45966.550604398151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45966.550604398151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45966.550604398151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45966.550604398151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45966.550604398151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45966.550604398151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45966.550604398151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45966.550604398151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45966.550604398151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45966.550604398151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45966.550604398151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45966.550604398151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45966.550604398151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45966.550604398151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45966.550604398151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45966.550604398151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45966.550604398151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45966.550604398151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45966.550604398151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45966.550604398151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45966.550604398151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45966.550604398151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45966.550604398151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45966.550604398151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45966.550604398151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45966.550604398151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45966.550604398151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45966.550604398151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45966.550604398151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45966.550604398151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45966.550604398151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45966.550604398151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45966.550604398151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45966.550604398151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45966.550604398151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45966.550604398151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45966.550604398151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45966.550604398151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45966.550604398151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45966.550604398151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45966.550604398151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45966.550604398151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45966.550604398151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45966.550604398151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45966.550604398151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45966.550604398151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45966.550604398151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45966.550604398151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45966.550604398151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45966.550604398151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45966.550604398151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45966.550604398151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45966.550604398151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45966.550604398151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45966.550604398151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45966.550604398151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45966.550604398151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45966.550604398151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45966.550604398151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45966.550604398151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45966.550604398151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45966.550604398151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45966.550604398151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45966.550604398151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45966.550604398151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45966.550604398151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45966.550604398151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45966.550604398151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45966.550604398151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45966.550604398151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45966.550604398151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45966.550604398151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45966.550604398151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45966.550604398151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45966.550604398151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45966.550604398151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45966.550604398151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45966.550604398151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45966.550604398151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45966.550604398151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45966.550604398151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45966.550604398151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45966.550604398151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45966.550604398151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45966.550604398151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45966.550604398151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45966.550604398151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45966.550604398151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45966.550604398151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45966.550604398151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45966.550604398151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45966.550604398151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45966.550604398151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45966.550604398151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45966.550604398151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45966.550604398151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45966.550604398151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45966.550604398151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45966.550604398151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45966.550604398151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45966.550604398151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45966.550604398151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45966.550604398151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45966.550604398151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45966.550604398151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45966.550604398151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45966.550604398151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45966.550604398151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45966.550604398151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45966.550604398151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45966.550604398151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45966.550604398151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45966.550604398151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45966.550604398151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45966.550604398151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45966.550604398151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45966.550604398151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45966.550604398151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45966.550604398151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45966.550604398151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45966.550604398151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45966.550604398151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45966.550604398151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45966.550604398151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45966.550604398151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45966.550604398151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45966.550604398151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45966.550604398151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45966.550604398151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45966.550604398151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45966.550604398151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45966.550604398151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45966.550604398151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45966.550604398151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45966.550604398151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45966.550604398151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45966.550604398151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45966.550604398151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45966.550604398151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45966.550604398151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45966.550604398151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45966.550604398151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45966.550604398151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45966.550604398151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45966.550604398151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45966.550604398151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45966.550604398151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45966.550604398151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45966.550604398151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45966.550604398151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45966.550604398151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45966.550604398151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45966.550604398151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45966.550604398151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45966.550604398151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45966.550604398151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45966.550604398151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45966.550604398151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45966.550604398151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45966.550604398151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45966.550604398151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45966.550604398151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45966.550604398151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45966.550604398151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45966.550604398151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45966.550604398151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45966.550604398151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45966.550604398151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45966.550604398151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45966.550604398151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45966.550604398151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45966.550604398151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45966.550604398151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45966.550604398151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45966.550604398151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45966.550604398151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45966.550604398151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45966.550604398151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45966.550604398151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45966.550604398151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45966.550604398151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45966.550604398151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45966.550604398151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45966.550604398151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45966.550604398151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45966.550604398151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45966.550604398151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45966.550604398151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45966.550604398151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45966.550604398151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45966.550604398151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45966.550604398151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45966.550604398151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45966.550604398151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45966.550604398151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45966.550604398151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45966.550604398151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45966.550604398151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45966.550604398151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45966.550604398151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45966.550604398151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45966.550604398151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45966.550604398151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45966.550604398151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45966.550604398151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45966.550604398151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45966.550604398151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45966.550604398151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45966.550604398151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45966.550604398151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45966.550604398151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45966.550604398151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45966.550604398151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45966.550604398151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45966.550604398151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45966.550604398151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45966.550604398151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45966.550604398151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45966.550604398151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45966.550604398151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45966.550604398151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45966.550604398151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45966.550604398151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45966.550604398151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45966.550604398151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45966.550604398151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45966.550604398151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45966.550604398151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45966.550604398151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45966.550604398151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45966.550604398151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45966.550604398151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45966.550604398151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45966.550604398151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45966.550604398151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45966.550604398151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45966.550604398151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45966.550604398151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45966.550604398151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45966.550604398151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45966.550604398151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45966.550604398151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45966.550604398151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45966.550604398151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45966.550604398151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45966.550604398151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45966.550604398151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45966.550604398151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45966.550604398151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45966.550604398151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45966.550604398151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45966.550604398151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45966.550604398151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45966.550604398151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45966.550604398151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45966.550604398151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45966.550604398151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45966.550604398151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45966.550604398151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45966.550604398151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45966.550604398151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45966.550604398151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45966.550604398151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45966.550604398151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45966.550604398151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45966.550604398151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45966.550604398151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45966.550604398151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45966.550604398151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45966.550604398151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45966.550604398151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45966.550604398151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45966.550604398151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45966.550604398151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45966.550604398151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45966.550604398151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45966.550604398151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45966.550604398151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45966.550604398151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45966.550604398151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45966.550604398151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45966.550604398151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45966.550604398151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45966.550604398151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45966.550604398151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45966.550604398151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45966.550604398151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45966.550604398151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45966.550604398151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45966.550604398151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45966.550604398151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45966.550604398151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45966.550604398151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45966.550604398151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45966.550604398151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45966.550604398151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45966.550604398151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45966.550604398151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45966.550604398151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45966.550604398151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45966.550604398151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45966.550604398151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45966.550604398151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45966.550604398151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45966.550604398151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45966.550604398151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45966.550604398151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45966.550604398151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45966.550604398151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45966.550604398151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45966.550604398151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45966.550604398151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45966.550604398151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45966.550604398151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45966.550604398151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45966.550604398151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45966.550604398151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45966.550604398151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45966.550604398151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45966.550604398151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45966.550604398151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45966.550604398151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45966.550604398151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45966.550604398151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45966.550604398151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45966.550604398151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45966.550604398151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45966.550604398151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45966.550604398151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45966.550604398151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45966.550604398151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45966.550604398151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45966.550604398151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45966.550604398151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45966.550604398151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45966.550604398151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45966.550604398151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45966.550604398151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45966.550604398151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45966.550604398151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45966.550604398151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45966.550604398151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45966.550604398151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45966.550604398151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45966.550604398151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45966.550604398151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45966.550604398151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45966.550604398151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45966.550604398151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45966.550604398151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45966.550604398151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45966.550604398151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45966.550604398151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45966.550604398151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45966.550604398151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45966.550604398151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45966.550604398151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45966.550604398151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45966.550604398151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45966.550604398151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45966.550604398151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45966.550604398151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45966.550604398151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45966.550604398151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45966.550604398151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45966.550604398151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45966.550604398151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45966.550604398151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45966.550604398151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45966.550604398151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45966.550604398151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45966.550604398151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45966.550604398151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45966.550604398151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45966.550604398151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45966.550604398151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45966.550604398151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45966.550604398151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45966.550604398151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45966.550604398151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45966.550604398151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45966.550604398151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45966.550604398151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45966.550604398151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45966.550604398151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45966.550604398151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45966.550604398151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45966.550604398151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45966.550604398151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45966.550604398151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45966.550604398151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45966.550604398151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45966.550604398151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45966.550604398151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45966.550604398151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45966.550604398151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45966.550604398151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45966.550604398151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45966.550604398151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45966.550604398151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45966.550604398151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45966.550604398151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45966.550604398151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45966.550604398151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45966.550604398151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45966.550604398151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45966.550604398151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45966.550604398151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45966.550604398151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45966.550604398151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45966.550604398151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45966.550604398151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45966.550604398151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45966.550604398151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45966.550604398151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45966.550604398151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45966.550604398151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45966.550604398151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45966.550604398151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45966.550604398151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45966.550604398151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45966.550604398151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45966.550604398151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45966.550604398151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45966.550604398151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45966.550604398151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45966.550604398151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45966.550604398151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45966.550604398151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45966.550604398151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45966.550604398151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45966.550604398151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45966.550604398151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45966.550604398151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45966.550604398151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45966.550604398151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45966.550604398151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45966.550604398151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45966.550604398151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45966.550604398151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45966.550604398151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45966.550604398151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45966.550604398151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45966.550604398151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45966.550604398151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45966.550604398151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45966.550604398151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45966.550604398151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45966.550604398151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45966.550604398151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45966.550604398151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45966.550604398151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45966.550604398151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45966.550604398151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45966.550604398151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45966.550604398151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45966.550604398151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45966.550604398151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45966.550604398151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45966.550604398151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45966.550604398151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45966.550604398151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45966.550604398151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45966.550604398151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45966.550604398151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45966.550604398151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45966.550604398151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45966.550604398151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45966.550604398151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45966.550604398151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45966.550604398151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45966.550604398151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45966.550604398151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45966.550604398151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45966.550604398151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45966.550604398151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45966.550604398151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45966.550604398151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45966.550604398151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45966.550604398151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45966.550604398151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45966.550604398151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45966.550604398151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45966.550604398151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45966.550604398151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45966.550604398151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45966.550604398151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45966.550604398151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45966.550604398151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45966.550604398151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45966.550604398151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45966.550604398151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45966.550604398151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45966.550604398151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45966.550604398151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45966.550604398151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45966.550604398151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45966.550604398151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45966.550604398151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45966.550604398151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45966.550604398151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45966.550604398151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45966.550604398151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45966.550604398151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45966.550604398151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45966.550604398151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45966.550604398151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45966.550604398151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45966.550604398151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45966.550604398151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45966.550604398151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45966.550604398151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45966.550604398151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45966.550604398151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45966.550604398151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45966.550604398151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45966.550604398151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45966.550604398151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45966.550604398151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45966.550604398151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45966.550604398151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45966.550604398151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45966.550604398151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45966.550604398151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45966.550604398151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45966.550604398151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45966.550604398151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45966.550604398151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45966.550604398151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45966.550604398151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45966.550604398151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45966.550604398151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45966.550604398151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45966.550604398151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45966.550604398151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45966.550604398151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45966.550604398151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45966.550604398151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45966.550604398151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45966.550604398151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45966.550604398151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45966.550604398151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45966.550604398151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45966.550604398151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45966.550604398151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45966.550604398151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45966.550604398151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45966.550604398151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45966.550604398151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45966.550604398151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45966.550604398151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45966.550604398151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45966.550604398151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45966.550604398151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45966.550604398151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45966.550604398151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45966.550604398151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45966.550604398151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45966.550604398151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45966.550604398151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45966.550604398151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45966.550604398151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45966.550604398151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45966.550604398151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45966.550604398151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45966.550604398151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45966.550604398151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45966.550604398151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45966.550604398151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45966.550604398151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45966.550604398151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45966.550604398151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45966.550604398151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45966.550604398151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45966.550604398151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45966.550604398151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45966.550604398151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45966.550604398151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45966.550604398151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45966.550604398151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45966.550604398151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45966.550604398151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45966.550604398151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45966.550604398151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45966.550604398151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45966.550604398151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45966.550604398151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45966.550604398151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45966.550604398151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45966.550604398151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45966.550604398151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45966.550604398151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45966.550604398151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45966.550604398151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45966.550604398151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45966.550604398151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45966.550604398151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45966.550604398151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45966.550604398151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45966.550604398151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45966.550604398151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45966.550604398151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45966.550604398151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45966.550604398151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45966.550604398151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45966.550604398151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45966.550604398151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45966.550604398151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45966.550604398151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45966.550604398151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45966.550604398151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45966.550604398151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45966.550604398151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45966.550604398151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45966.550604398151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45966.550604398151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45966.550604398151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45966.550604398151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45966.550604398151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45966.550604398151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45966.550604398151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45966.550604398151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45966.550604398151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45966.550604398151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45966.550604398151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45966.550604398151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45966.550604398151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45966.550604398151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45966.550604398151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45966.550604398151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45966.550604398151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45966.550604398151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45966.550604398151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45966.550604398151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45966.550604398151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45966.550604398151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45966.550604398151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45966.550604398151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45966.550604398151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45966.550604398151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45966.550604398151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45966.550604398151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45966.550604398151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45966.550604398151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45966.550604398151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45966.550604398151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45966.550604398151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45966.550604398151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45966.550604398151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45966.550604398151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45966.550604398151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45966.550604398151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45966.550604398151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45966.550604398151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45966.550604398151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45966.550604398151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45966.550604398151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45966.550604398151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45966.550604398151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45966.550604398151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45966.550604398151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45966.550604398151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45966.550604398151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45966.550604398151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45966.550604398151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45966.550604398151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45966.550604398151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45966.550604398151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45966.550604398151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45966.550604398151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45966.550604398151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45966.550604398151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45966.550604398151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45966.550604398151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45966.550604398151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45966.550604398151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45966.550604398151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45966.550604398151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45966.550604398151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45966.550604398151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45966.550604398151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45966.550604398151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45966.550604398151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45966.550604398151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45966.550604398151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45966.550604398151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45966.550604398151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45966.550604398151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45966.550604398151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45966.550604398151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45966.550604398151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45966.550604398151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45966.550604398151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45966.550604398151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45966.550604398151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45966.550604398151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45966.550604398151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45966.550604398151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45966.550604398151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45966.550604398151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45966.550604398151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45966.550604398151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45966.550604398151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45966.550604398151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45966.550604398151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45966.550604398151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45966.550604398151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45966.550604398151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45966.550604398151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45966.550604398151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45966.550604398151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45966.550604398151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45966.550604398151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45966.550604398151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45966.550604398151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45966.550604398151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45966.550604398151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45966.550604398151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45966.550604398151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45966.550604398151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45966.550604398151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45966.550604398151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45966.550604398151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45966.550604398151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45966.550604398151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45966.550604398151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45966.550604398151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45966.550604398151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45966.550604398151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45966.550604398151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45966.550604398151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45966.550604398151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45966.550604398151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45966.550604398151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45966.550604398151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45966.550604398151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45966.550604398151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45966.550604398151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45966.550604398151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45966.550604398151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45966.550604398151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45966.550604398151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45966.55060451389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45966.55060451389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45966.55060451389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45966.55060451389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45966.55060451389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45966.55060451389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45966.55060451389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45966.55060451389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45966.55060451389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45966.55060451389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45966.55060451389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45966.55060451389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45966.55060451389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45966.55060451389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45966.55060451389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45966.55060451389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45966.55060451389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45966.55060451389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45966.55060451389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45966.55060451389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45966.55060451389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45966.55060451389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45966.55060451389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45966.55060451389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45966.55060451389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45966.55060451389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45966.55060451389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45966.55060451389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45966.55060451389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45966.55060451389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45966.55060451389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45966.55060451389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45966.55060451389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45966.55060451389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45966.55060451389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45966.55060451389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45966.55060451389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45966.55060451389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45966.55060451389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45966.55060451389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45966.55060451389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45966.55060451389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45966.55060451389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45966.55060451389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45966.55060451389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45966.55060451389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45966.55060451389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45966.55060451389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45966.55060451389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45966.55060451389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45966.55060451389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45966.55060451389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45966.55060451389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45966.55060451389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45966.55060451389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45966.55060451389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45966.55060451389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45966.55060451389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45966.55060451389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45966.55060451389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45966.55060451389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45966.55060451389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45966.55060451389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45966.55060451389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45966.55060451389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45966.55060451389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45966.55060451389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45966.55060451389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45966.55060451389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45966.55060451389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45966.55060451389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45966.55060451389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45966.55060451389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45966.55060451389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45966.55060451389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45966.55060451389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45966.55060451389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45966.55060451389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45966.55060451389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45966.55060451389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45966.55060451389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45966.55060451389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45966.55060451389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45966.55060451389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45966.55060451389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45966.55060451389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45966.55060451389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45966.55060451389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45966.55060451389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45966.55060451389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45966.55060451389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45966.55060451389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45966.55060451389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45966.55060451389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45966.55060451389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45966.55060451389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45966.55060451389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45966.55060451389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45966.55060451389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45966.55060451389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45966.55060451389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45966.55060451389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45966.55060451389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45966.55060451389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45966.55060451389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45966.55060451389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45966.55060451389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45966.55060451389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45966.55060451389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45966.55060451389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45966.55060451389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45966.55060451389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45966.55060451389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45966.55060451389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45966.55060451389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45966.55060451389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45966.55060451389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45966.55060451389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45966.55060451389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45966.55060451389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45966.55060451389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45966.55060451389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45966.55060451389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45966.55060451389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45966.55060451389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45966.55060451389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45966.55060451389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45966.55060451389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45966.55060451389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45966.55060451389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45966.55060451389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45966.55060451389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45966.55060451389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45966.55060451389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45966.55060451389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45966.55060451389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45966.55060451389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45966.55060451389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45966.55060451389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45966.55060451389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45966.55060451389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45966.55060451389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45966.55060451389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45966.55060451389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45966.55060451389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45966.55060451389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45966.55060451389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45966.55060451389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45966.55060451389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45966.55060451389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45966.55060451389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45966.55060451389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45966.55060451389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45966.55060451389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45966.55060451389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45966.55060451389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45966.55060451389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45966.55060451389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45966.55060451389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45966.55060451389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45966.55060451389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45966.55060451389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45966.55060451389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45966.55060451389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45966.55060451389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45966.55060451389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45966.55060451389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45966.55060451389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45966.55060451389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45966.55060451389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45966.55060451389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45966.55060451389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45966.55060451389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45966.55060451389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45966.55060451389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45966.55060451389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45966.55060451389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45966.55060451389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45966.55060451389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45966.55060451389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45966.55060451389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45966.55060451389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45966.55060451389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45966.55060451389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45966.55060451389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45966.55060451389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45966.55060451389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45966.55060451389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45966.55060451389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45966.55060451389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45966.55060451389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45966.55060451389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45966.55060451389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45966.55060451389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45966.55060451389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45966.55060451389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45966.55060451389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45966.55060451389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45966.55060451389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45966.55060451389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45966.55060451389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45966.55060451389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45966.55060451389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45966.55060451389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45966.55060451389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45966.55060451389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45966.55060451389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45966.55060451389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45966.55060451389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45966.55060451389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45966.55060451389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45966.55060451389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45966.55060451389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45966.55060451389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45966.55060451389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45966.55060451389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45966.55060451389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45966.55060451389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45966.55060451389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45966.55060451389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45966.55060451389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45966.55060451389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45966.55060451389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45966.55060451389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45966.55060451389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45966.55060451389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45966.55060451389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45966.55060451389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45966.55060451389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45966.55060451389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45966.55060451389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45966.55060451389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45966.55060451389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45966.55060451389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45966.55060451389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45966.55060451389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45966.55060451389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45966.55060451389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45966.55060451389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45966.55060451389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45966.55060451389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45966.55060451389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45966.55060451389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45966.55060451389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45966.55060451389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45966.55060451389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45966.55060451389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45966.55060451389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45966.55060451389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45966.55060451389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45966.55060451389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45966.55060451389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45966.55060451389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45966.55060451389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45966.55060451389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45966.55060451389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45966.55060451389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45966.55060451389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45966.55060451389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45966.55060451389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45966.55060451389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45966.55060451389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45966.55060451389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45966.55060451389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45966.55060451389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45966.55060451389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45966.55060451389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45966.55060451389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45966.55060451389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45966.55060451389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45966.55060451389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45966.55060451389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45966.55060451389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45966.55060451389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45966.55060451389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45966.55060451389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45966.55060451389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45966.55060451389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45966.55060451389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45966.55060451389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45966.55060451389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45966.55060451389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45966.55060451389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45966.55060451389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45966.55060451389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45966.55060451389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263.06988680555514</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45966.550604398151</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45966.550604398151</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45966.550604398151</v>
      </c>
      <c r="H5" s="122">
        <v>45966.406354166669</v>
      </c>
      <c r="I5" s="118" t="str">
        <f>IFERROR(VLOOKUP(D5,DB!A:F,6,0),"")</f>
        <v>SCECO</v>
      </c>
      <c r="J5" s="118" t="str">
        <f>IFERROR(VLOOKUP(D5,DB!A:G,7,0),"")</f>
        <v>Dead</v>
      </c>
      <c r="K5" s="124" t="s">
        <v>39117</v>
      </c>
      <c r="L5" s="120" t="str">
        <f>IFERROR(VLOOKUP(D5,DB!A:I,9,0),"")</f>
        <v>Latis</v>
      </c>
    </row>
    <row r="6" spans="1:16" ht="15" customHeight="1">
      <c r="A6" s="118" t="s">
        <v>39114</v>
      </c>
      <c r="B6" s="118" t="str">
        <f>IFERROR(VLOOKUP(D6,DB!A:K,11,0),"")</f>
        <v>R4</v>
      </c>
      <c r="C6" s="119">
        <v>1</v>
      </c>
      <c r="D6" s="93" t="s">
        <v>37238</v>
      </c>
      <c r="E6" s="97" t="s">
        <v>39021</v>
      </c>
      <c r="F6" s="122"/>
      <c r="G6" s="123">
        <f ca="1">IFERROR(NOW()-F6,"")</f>
        <v>45966.550604398151</v>
      </c>
      <c r="H6" s="122">
        <v>45966.43478009259</v>
      </c>
      <c r="I6" s="118" t="str">
        <f>IFERROR(VLOOKUP(D6,DB!A:F,6,0),"")</f>
        <v>Generator-SG</v>
      </c>
      <c r="J6" s="118" t="str">
        <f>IFERROR(VLOOKUP(D6,DB!A:G,7,0),"")</f>
        <v>Dead</v>
      </c>
      <c r="K6" s="124" t="s">
        <v>39118</v>
      </c>
      <c r="L6" s="120" t="str">
        <f>IFERROR(VLOOKUP(D6,DB!A:I,9,0),"")</f>
        <v>Latis</v>
      </c>
    </row>
    <row r="7" spans="1:16" ht="15" customHeight="1">
      <c r="A7" s="118" t="s">
        <v>39119</v>
      </c>
      <c r="B7" s="118" t="str">
        <f>IFERROR(VLOOKUP(D7,DB!A:K,11,0),"")</f>
        <v>R4</v>
      </c>
      <c r="C7" s="119">
        <v>4</v>
      </c>
      <c r="D7" s="120" t="s">
        <v>36555</v>
      </c>
      <c r="E7" s="97" t="s">
        <v>39021</v>
      </c>
      <c r="F7" s="122">
        <v>45966.468680555554</v>
      </c>
      <c r="G7" s="123">
        <f ca="1">IFERROR(NOW()-F7,"")</f>
        <v>8.1923842597461771E-2</v>
      </c>
      <c r="H7" s="122">
        <v>45966.457743055558</v>
      </c>
      <c r="I7" s="118" t="str">
        <f>IFERROR(VLOOKUP(D7,DB!A:F,6,0),"")</f>
        <v>SCECO+STB</v>
      </c>
      <c r="J7" s="118" t="str">
        <f>IFERROR(VLOOKUP(D7,DB!A:G,7,0),"")</f>
        <v>Dead</v>
      </c>
      <c r="K7" s="124" t="s">
        <v>39120</v>
      </c>
      <c r="L7" s="120" t="str">
        <f>IFERROR(VLOOKUP(D7,DB!A:I,9,0),"")</f>
        <v>Latis</v>
      </c>
    </row>
    <row r="8" spans="1:16" ht="15" customHeight="1">
      <c r="A8" s="118"/>
      <c r="B8" s="118" t="str">
        <f>IFERROR(VLOOKUP(D8,DB!A:K,11,0),"")</f>
        <v/>
      </c>
      <c r="C8" s="119"/>
      <c r="D8" s="120"/>
      <c r="E8" s="97"/>
      <c r="F8" s="122"/>
      <c r="G8" s="123">
        <f ca="1">IFERROR(NOW()-F8,"")</f>
        <v>45966.550604398151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45966.550604398151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45966.550604398151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45966.550604398151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45966.550604398151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45966.550604398151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45966.550604398151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45966.550604398151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45966.550604398151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45966.550604398151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45966.550604398151</v>
      </c>
      <c r="H18" s="122"/>
      <c r="I18" s="118" t="str">
        <f>IFERROR(VLOOKUP(D18,DB!A:F,6,0),"")</f>
        <v/>
      </c>
      <c r="J18" s="118" t="str">
        <f>IFERROR(VLOOKUP(D18,DB!A:G,7,0),"")</f>
        <v/>
      </c>
      <c r="K18" s="124"/>
      <c r="L18" s="120" t="str">
        <f>IFERROR(VLOOKUP(D18,DB!A:I,9,0),"")</f>
        <v/>
      </c>
    </row>
    <row r="19" spans="1:12" ht="15" customHeight="1">
      <c r="A19" s="118"/>
      <c r="B19" s="118" t="str">
        <f>IFERROR(VLOOKUP(D19,DB!A:K,11,0),"")</f>
        <v/>
      </c>
      <c r="C19" s="93"/>
      <c r="D19" s="93"/>
      <c r="E19" s="97"/>
      <c r="F19" s="122"/>
      <c r="G19" s="123">
        <f ca="1">IFERROR(NOW()-F19,"")</f>
        <v>45966.550604398151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45966.550604398151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45966.550604398151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45966.550604398151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45966.550604398151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45966.550604398151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45966.550604398151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45966.550604398151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45966.550604398151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45966.550604398151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45966.550604398151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45966.550604398151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45966.550604398151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45966.550604398151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45966.550604398151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45966.550604398151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45966.550604398151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45966.550604398151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45966.550604398151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45966.550604398151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45966.550604398151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45966.550604398151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45966.550604398151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45966.550604398151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45966.550604398151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45966.550604398151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45966.550604398151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45966.550604398151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45966.550604398151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45966.550604398151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45966.550604398151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45966.550604398151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45966.550604398151</v>
      </c>
      <c r="H51" s="122"/>
      <c r="I51" s="118" t="str">
        <f>IFERROR(VLOOKUP(D51,DB!A:F,6,0),"")</f>
        <v/>
      </c>
      <c r="J51" s="118" t="str">
        <f>IFERROR(VLOOKUP(D51,DB!A:G,7,0),"")</f>
        <v/>
      </c>
      <c r="K51" s="124"/>
      <c r="L51" s="120" t="str">
        <f>IFERROR(VLOOKUP(D51,DB!A:I,9,0),"")</f>
        <v/>
      </c>
    </row>
    <row r="52" spans="1:12" ht="15" customHeight="1">
      <c r="A52" s="125"/>
      <c r="B52" s="125" t="str">
        <f>IFERROR(VLOOKUP(D52,DB!A:K,11,0),"")</f>
        <v/>
      </c>
      <c r="C52" s="126"/>
      <c r="D52" s="127"/>
      <c r="E52" s="128"/>
      <c r="F52" s="129"/>
      <c r="G52" s="130">
        <f ca="1">IFERROR(NOW()-F52,"")</f>
        <v>45966.550604398151</v>
      </c>
      <c r="H52" s="129"/>
      <c r="I52" s="125" t="str">
        <f>IFERROR(VLOOKUP(D52,DB!A:F,6,0),"")</f>
        <v/>
      </c>
      <c r="J52" s="125" t="str">
        <f>IFERROR(VLOOKUP(D52,DB!A:G,7,0),"")</f>
        <v/>
      </c>
      <c r="K52" s="131"/>
      <c r="L52" s="127" t="str">
        <f>IFERROR(VLOOKUP(D52,DB!A:I,9,0),"")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6" sqref="D1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74.718544212963025</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40.361727083334699</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17.889493287038931</v>
      </c>
      <c r="H4" s="152">
        <v>45948.661111111112</v>
      </c>
      <c r="I4" s="151" t="str">
        <f>IFERROR(VLOOKUP(D4,DB!A:F,6,0),"")</f>
        <v>SCECO</v>
      </c>
      <c r="J4" s="151" t="str">
        <f>IFERROR(VLOOKUP(D4,DB!A:G,7,0),"")</f>
        <v>Dead</v>
      </c>
      <c r="K4" s="151" t="s">
        <v>39126</v>
      </c>
      <c r="L4" s="151" t="str">
        <f>IFERROR(VLOOKUP(D4,DB!A:I,9,0),"")</f>
        <v>Latis</v>
      </c>
    </row>
    <row r="5" spans="1:13" ht="30.75">
      <c r="A5" s="151" t="s">
        <v>39127</v>
      </c>
      <c r="B5" s="151" t="str">
        <f>IFERROR(VLOOKUP(D5,DB!A:K,11,0),"")</f>
        <v>R5</v>
      </c>
      <c r="C5" s="151">
        <v>2</v>
      </c>
      <c r="D5" s="151" t="s">
        <v>38236</v>
      </c>
      <c r="E5" s="151" t="s">
        <v>39021</v>
      </c>
      <c r="F5" s="152">
        <v>45966.368854166663</v>
      </c>
      <c r="G5" s="153">
        <f ca="1">IFERROR(NOW()-F5,"")</f>
        <v>0.18175023148796754</v>
      </c>
      <c r="H5" s="152">
        <v>45966.356678240743</v>
      </c>
      <c r="I5" s="151" t="str">
        <f>IFERROR(VLOOKUP(D5,DB!A:F,6,0),"")</f>
        <v>SCECO</v>
      </c>
      <c r="J5" s="151" t="str">
        <f>IFERROR(VLOOKUP(D5,DB!A:G,7,0),"")</f>
        <v>Haj Removal</v>
      </c>
      <c r="K5" s="151" t="s">
        <v>39128</v>
      </c>
      <c r="L5" s="151" t="str">
        <f>IFERROR(VLOOKUP(D5,DB!A:I,9,0),"")</f>
        <v>Latis</v>
      </c>
    </row>
    <row r="6" spans="1:13" ht="15">
      <c r="A6" s="151" t="s">
        <v>39129</v>
      </c>
      <c r="B6" s="151" t="str">
        <f>IFERROR(VLOOKUP(D6,DB!A:K,11,0),"")</f>
        <v>R5</v>
      </c>
      <c r="C6" s="151">
        <v>1</v>
      </c>
      <c r="D6" s="151" t="s">
        <v>32794</v>
      </c>
      <c r="E6" s="151" t="s">
        <v>39102</v>
      </c>
      <c r="F6" s="152">
        <v>45966.39565972222</v>
      </c>
      <c r="G6" s="153">
        <f ca="1">IFERROR(NOW()-F6,"")</f>
        <v>0.15494467593089212</v>
      </c>
      <c r="H6" s="152">
        <v>45966.389409722222</v>
      </c>
      <c r="I6" s="151" t="str">
        <f>IFERROR(VLOOKUP(D6,DB!A:F,6,0),"")</f>
        <v>SCECO</v>
      </c>
      <c r="J6" s="151" t="str">
        <f>IFERROR(VLOOKUP(D6,DB!A:G,7,0),"")</f>
        <v>Vandalized+Dead</v>
      </c>
      <c r="K6" s="151" t="s">
        <v>39130</v>
      </c>
      <c r="L6" s="151" t="str">
        <f>IFERROR(VLOOKUP(D6,DB!A:I,9,0),"")</f>
        <v>Latis</v>
      </c>
    </row>
    <row r="7" spans="1:13" ht="30.75">
      <c r="A7" s="151" t="s">
        <v>39131</v>
      </c>
      <c r="B7" s="151" t="str">
        <f>IFERROR(VLOOKUP(D7,DB!A:K,11,0),"")</f>
        <v>R5</v>
      </c>
      <c r="C7" s="151">
        <v>1</v>
      </c>
      <c r="D7" s="151" t="s">
        <v>32921</v>
      </c>
      <c r="E7" s="151" t="s">
        <v>39021</v>
      </c>
      <c r="F7" s="152">
        <v>45966.453425925924</v>
      </c>
      <c r="G7" s="153">
        <f ca="1">IFERROR(NOW()-F7,"")</f>
        <v>9.7178472227824386E-2</v>
      </c>
      <c r="H7" s="152">
        <v>45966.358287037037</v>
      </c>
      <c r="I7" s="151" t="str">
        <f>IFERROR(VLOOKUP(D7,DB!A:F,6,0),"")</f>
        <v>SCECO</v>
      </c>
      <c r="J7" s="151" t="str">
        <f>IFERROR(VLOOKUP(D7,DB!A:G,7,0),"")</f>
        <v>Good</v>
      </c>
      <c r="K7" s="151" t="s">
        <v>39132</v>
      </c>
      <c r="L7" s="151" t="str">
        <f>IFERROR(VLOOKUP(D7,DB!A:I,9,0),"")</f>
        <v>Latis</v>
      </c>
    </row>
    <row r="8" spans="1:13" ht="15">
      <c r="A8" s="151" t="s">
        <v>39133</v>
      </c>
      <c r="B8" s="151" t="str">
        <f>IFERROR(VLOOKUP(D8,DB!A:K,11,0),"")</f>
        <v>R5</v>
      </c>
      <c r="C8" s="151">
        <v>1</v>
      </c>
      <c r="D8" s="151" t="s">
        <v>38453</v>
      </c>
      <c r="E8" s="151" t="s">
        <v>39021</v>
      </c>
      <c r="F8" s="152">
        <v>45966.528425925928</v>
      </c>
      <c r="G8" s="153">
        <f ca="1">IFERROR(NOW()-F8,"")</f>
        <v>2.2178472223458812E-2</v>
      </c>
      <c r="H8" s="152">
        <v>45966.522175925929</v>
      </c>
      <c r="I8" s="151" t="str">
        <f>IFERROR(VLOOKUP(D8,DB!A:F,6,0),"")</f>
        <v>SCECO</v>
      </c>
      <c r="J8" s="151" t="str">
        <f>IFERROR(VLOOKUP(D8,DB!A:G,7,0),"")</f>
        <v>Haj Removal</v>
      </c>
      <c r="K8" s="151" t="s">
        <v>39134</v>
      </c>
      <c r="L8" s="151" t="str">
        <f>IFERROR(VLOOKUP(D8,DB!A:I,9,0),"")</f>
        <v>Latis</v>
      </c>
    </row>
    <row r="9" spans="1:13" ht="15">
      <c r="A9" s="151" t="s">
        <v>39135</v>
      </c>
      <c r="B9" s="151" t="str">
        <f>IFERROR(VLOOKUP(D9,DB!A:K,11,0),"")</f>
        <v>R5</v>
      </c>
      <c r="C9" s="151">
        <v>3</v>
      </c>
      <c r="D9" s="151" t="s">
        <v>38157</v>
      </c>
      <c r="E9" s="151" t="s">
        <v>39021</v>
      </c>
      <c r="F9" s="152">
        <v>45966.544999999998</v>
      </c>
      <c r="G9" s="153">
        <f ca="1">IFERROR(NOW()-F9,"")</f>
        <v>5.604398153082002E-3</v>
      </c>
      <c r="H9" s="152">
        <v>45966.530416666668</v>
      </c>
      <c r="I9" s="151" t="str">
        <f>IFERROR(VLOOKUP(D9,DB!A:F,6,0),"")</f>
        <v>SCECO</v>
      </c>
      <c r="J9" s="151" t="str">
        <f>IFERROR(VLOOKUP(D9,DB!A:G,7,0),"")</f>
        <v>Haj Removal</v>
      </c>
      <c r="K9" s="151" t="s">
        <v>39134</v>
      </c>
      <c r="L9" s="151" t="str">
        <f>IFERROR(VLOOKUP(D9,DB!A:I,9,0),"")</f>
        <v>Latis</v>
      </c>
    </row>
    <row r="10" spans="1:13" ht="15">
      <c r="A10" s="151"/>
      <c r="B10" s="151" t="str">
        <f>IFERROR(VLOOKUP(D10,DB!A:K,11,0),"")</f>
        <v/>
      </c>
      <c r="C10" s="151"/>
      <c r="D10" s="151"/>
      <c r="E10" s="151"/>
      <c r="F10" s="152"/>
      <c r="G10" s="153">
        <f ca="1">IFERROR(NOW()-F10,"")</f>
        <v>45966.550604398151</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45966.550604398151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45966.550604398151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45966.550604398151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45966.550604398151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45966.550604398151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45966.550604398151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45966.550604398151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45966.550604398151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45966.550604398151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45966.550604398151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45966.550604398151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45966.550604398151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45966.550604398151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45966.550604398151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45966.550604398151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45966.550604398151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45966.550604398151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45966.550604398151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45966.550604398151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45966.550604398151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45966.550604398151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45966.550604398151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45966.550604398151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45966.550604398151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45966.550604398151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45966.550604398151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45966.550604398151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45966.550604398151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45966.550604398151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45966.550604398151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45966.550604398151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45966.550604398151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45966.550604398151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45966.550604398151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45966.550604398151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45966.550604398151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45966.550604398151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45966.550604398151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45966.550604398151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45966.550604398151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45966.550604398151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45966.550604398151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45966.550604398151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45966.550604398151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45966.550604398151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45966.550604398151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45966.550604398151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45966.550604398151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45966.550604398151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45966.550604398151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45966.550604398151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45966.550604398151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45966.550604398151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45966.550604398151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45966.550604398151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45966.550604398151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45966.550604398151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45966.550604398151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45966.550604398151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45966.550604398151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45966.550604398151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45966.550604398151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45966.550604398151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45966.550604398151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45966.550604398151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45966.550604398151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45966.550604398151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45966.550604398151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45966.550604398151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45966.550604398151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45966.550604398151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45966.550604398151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45966.550604398151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45966.550604398151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45966.550604398151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45966.550604398151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45966.550604398151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45966.550604398151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45966.550604398151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45966.550604398151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45966.550604398151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45966.550604398151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45966.550604398151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45966.550604398151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45966.550604398151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45966.550604398151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45966.550604398151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45966.550604398151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45966.550604398151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45966.550604398151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45966.550604398151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45966.550604398151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45966.550604398151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45966.550604398151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45966.550604398151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45966.550604398151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45966.550604398151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45966.550604398151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45966.550604398151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45966.550604398151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45966.550604398151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45966.550604398151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45966.550604398151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45966.550604398151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45966.550604398151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45966.550604398151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45966.550604398151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45966.550604398151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45966.550604398151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45966.550604398151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45966.550604398151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45966.550604398151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45966.550604398151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45966.550604398151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45966.550604398151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45966.550604398151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45966.550604398151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45966.550604398151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45966.550604398151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45966.550604398151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45966.550604398151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45966.550604398151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45966.550604398151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45966.550604398151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45966.550604398151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45966.550604398151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45966.550604398151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45966.550604398151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45966.550604398151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45966.550604398151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45966.550604398151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45966.550604398151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45966.550604398151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45966.550604398151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45966.550604398151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45966.550604398151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45966.550604398151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45966.550604398151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45966.550604398151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45966.550604398151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45966.550604398151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45966.550604398151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45966.550604398151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45966.550604398151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45966.550604398151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45966.550604398151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45966.550604398151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45966.550604398151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45966.550604398151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45966.550604398151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45966.550604398151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45966.550604398151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45966.550604398151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45966.550604398151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45966.550604398151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45966.550604398151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45966.550604398151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45966.550604398151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45966.550604398151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45966.550604398151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45966.550604398151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45966.550604398151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45966.550604398151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45966.550604398151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45966.550604398151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45966.550604398151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45966.550604398151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45966.550604398151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45966.550604398151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45966.550604398151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45966.550604398151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45966.550604398151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45966.550604398151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45966.550604398151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45966.550604398151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45966.550604398151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45966.550604398151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45966.550604398151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45966.550604398151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45966.550604398151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45966.550604398151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45966.550604398151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45966.550604398151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45966.550604398151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45966.550604398151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45966.550604398151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45966.550604398151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45966.550604398151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45966.550604398151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45966.550604398151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45966.550604398151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45966.550604398151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45966.550604398151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45966.550604398151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45966.550604398151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45966.550604398151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45966.550604398151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45966.550604398151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45966.550604398151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45966.550604398151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45966.550604398151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45966.550604398151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45966.550604398151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45966.550604398151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45966.550604398151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45966.550604398151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45966.550604398151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45966.550604398151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45966.550604398151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45966.550604398151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45966.550604398151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45966.550604398151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45966.550604398151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45966.550604398151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45966.550604398151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45966.550604398151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45966.550604398151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45966.550604398151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45966.550604398151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45966.550604398151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45966.550604398151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45966.550604398151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45966.550604398151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45966.550604398151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45966.550604398151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45966.550604398151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45966.550604398151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45966.550604398151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45966.550604398151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45966.550604398151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45966.550604398151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45966.550604398151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45966.550604398151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45966.550604398151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45966.550604398151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45966.550604398151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45966.550604398151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45966.550604398151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45966.550604398151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45966.550604398151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45966.550604398151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45966.550604398151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45966.550604398151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45966.550604398151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45966.550604398151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45966.550604398151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45966.550604398151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45966.550604398151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45966.550604398151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45966.550604398151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45966.550604398151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45966.550604398151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45966.550604398151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45966.550604398151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45966.550604398151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45966.550604398151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45966.550604398151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45966.550604398151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45966.550604398151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45966.550604398151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45966.550604398151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45966.550604398151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45966.550604398151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45966.550604398151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45966.550604398151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45966.550604398151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45966.550604398151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45966.550604398151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45966.550604398151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45966.550604398151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45966.550604398151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45966.550604398151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45966.550604398151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45966.550604398151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45966.550604398151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45966.550604398151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45966.550604398151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45966.550604398151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45966.550604398151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45966.550604398151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45966.550604398151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45966.550604398151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45966.550604398151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45966.550604398151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45966.550604398151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45966.550604398151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45966.550604398151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45966.550604398151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45966.550604398151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45966.550604398151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45966.550604398151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45966.550604398151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45966.550604398151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45966.550604398151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45966.550604398151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45966.550604398151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45966.550604398151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45966.550604398151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45966.550604398151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45966.550604398151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45966.550604398151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45966.550604398151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45966.550604398151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45966.550604398151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45966.550604398151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45966.550604398151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45966.550604398151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45966.550604398151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45966.550604398151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45966.550604398151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45966.550604398151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45966.550604398151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45966.550604398151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45966.550604398151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45966.550604398151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45966.550604398151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45966.550604398151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45966.550604398151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45966.550604398151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45966.550604398151</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9"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row r="1255"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2"/>
      <c r="F2" s="173"/>
      <c r="G2" s="115">
        <f ca="1">IFERROR(NOW()-F2,"-")</f>
        <v>45966.550604398151</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72"/>
      <c r="F3" s="173"/>
      <c r="G3" s="115">
        <f ca="1">IFERROR(NOW()-F3,"-")</f>
        <v>45966.550604398151</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45966.550604398151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45966.550604398151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45966.550604398151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45966.550604398151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45966.550604398151</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45966.550604398151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45966.550604398151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45966.550604398151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45966.550604398151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45966.550604398151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45966.550604398151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45966.550604398151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45966.550604398151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45966.550604398151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45966.550604398151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45966.550604398151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45966.550604398151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45966.550604398151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45966.550604398151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45966.550604398151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45966.550604398151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45966.550604398151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45966.550604398151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45966.550604398151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45966.550604398151</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2025-11-05T10:14:35Z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