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47" documentId="13_ncr:1_{F6CB121F-512D-4AA6-A0C1-0FB36C537598}" xr6:coauthVersionLast="47" xr6:coauthVersionMax="47" xr10:uidLastSave="{446A80E0-BB76-45B0-984A-92D1F70F92F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G5" i="5"/>
  <c r="I5" i="5"/>
  <c r="J5" i="5"/>
  <c r="L5" i="5"/>
  <c r="B6" i="5"/>
  <c r="G6" i="5"/>
  <c r="I6" i="5"/>
  <c r="J6" i="5"/>
  <c r="L6" i="5"/>
  <c r="B7" i="5"/>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<sst xmlns="http://schemas.openxmlformats.org/spreadsheetml/2006/main" count="180321" uniqueCount="39133">
  <si>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</si>
  <si>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</si>
  <si>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</si>
  <si>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</si>
  <si>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</si>
  <si>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</si>
  <si>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</si>
  <si>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</si>
  <si>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</si>
  <si>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</si>
  <si>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</si>
  <si>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</si>
  <si>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</si>
  <si>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</si>
  <si>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</si>
  <si>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</si>
  <si>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</si>
  <si>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</si>
  <si>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</si>
  <si>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</si>
  <si>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</si>
  <si>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</si>
  <si>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</si>
  <si>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</si>
  <si>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</si>
  <si>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</si>
  <si>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</si>
  <si>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</si>
  <si>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</si>
  <si>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</si>
  <si>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</si>
  <si>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</si>
  <si>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</si>
  <si>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</si>
  <si>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</si>
  <si>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</si>
  <si>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</si>
  <si>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</si>
  <si>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</si>
  <si>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</si>
  <si>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</si>
  <si>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</si>
  <si>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</si>
  <si>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</si>
  <si>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</si>
  <si>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</si>
  <si>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</si>
  <si>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</si>
  <si>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</si>
  <si>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</si>
  <si>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</si>
  <si>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</si>
  <si>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</si>
  <si>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</si>
  <si>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</si>
  <si>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</si>
  <si>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</si>
  <si>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</si>
  <si>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</si>
  <si>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</si>
  <si>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</si>
  <si>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</si>
  <si>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</si>
  <si>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</si>
  <si>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</si>
  <si>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</si>
  <si>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</si>
  <si>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</si>
  <si>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</si>
  <si>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</si>
  <si>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</si>
  <si>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</si>
  <si>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</si>
  <si>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</si>
  <si>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</si>
  <si>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</si>
  <si>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</si>
  <si>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</si>
  <si>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</si>
  <si>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</si>
  <si>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</si>
  <si>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</si>
  <si>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</si>
  <si>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</si>
  <si>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</si>
  <si>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</si>
  <si>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</si>
  <si>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</si>
  <si>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</si>
  <si>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</si>
  <si>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</si>
  <si>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</si>
  <si>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</si>
  <si>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</si>
  <si>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</si>
  <si>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</si>
  <si>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</si>
  <si>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</si>
  <si>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</si>
  <si>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</si>
  <si>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</si>
  <si>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</si>
  <si>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</si>
  <si>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</si>
  <si>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</si>
  <si>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</si>
  <si>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</si>
  <si>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</si>
  <si>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</si>
  <si>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</si>
  <si>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</si>
  <si>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</si>
  <si>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</si>
  <si>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</si>
  <si>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</si>
  <si>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</si>
  <si>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</si>
  <si>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</si>
  <si>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</si>
  <si>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</si>
  <si>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</si>
  <si>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</si>
  <si>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</si>
  <si>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</si>
  <si>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</si>
  <si>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</si>
  <si>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</si>
  <si>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</si>
  <si>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</si>
  <si>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</si>
  <si>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</si>
  <si>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</si>
  <si>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</si>
  <si>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</si>
  <si>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</si>
  <si>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</si>
  <si>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</si>
  <si>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</si>
  <si>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</si>
  <si>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</si>
  <si>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</si>
  <si>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</si>
  <si>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</si>
  <si>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</si>
  <si>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</si>
  <si>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</si>
  <si>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</si>
  <si>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</si>
  <si>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</si>
  <si>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</si>
  <si>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</si>
  <si>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</si>
  <si>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</si>
  <si>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</si>
  <si>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</si>
  <si>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</si>
  <si>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</si>
  <si>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</si>
  <si>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</si>
  <si>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</si>
  <si>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</si>
  <si>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</si>
  <si>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</si>
  <si>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</si>
  <si>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</si>
  <si>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</si>
  <si>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</si>
  <si>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</si>
  <si>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</si>
  <si>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</si>
  <si>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</si>
  <si>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</si>
  <si>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</si>
  <si>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</si>
  <si>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</si>
  <si>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</si>
  <si>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</si>
  <si>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</si>
  <si>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</si>
  <si>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</si>
  <si>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</si>
  <si>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</si>
  <si>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</si>
  <si>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</si>
  <si>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</si>
  <si>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</si>
  <si>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</si>
  <si>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</si>
  <si>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</si>
  <si>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</si>
  <si>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</si>
  <si>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</si>
  <si>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</si>
  <si>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</si>
  <si>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</si>
  <si>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</si>
  <si>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</si>
  <si>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</si>
  <si>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</si>
  <si>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</si>
  <si>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</si>
  <si>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</si>
  <si>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</si>
  <si>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</si>
  <si>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</si>
  <si>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</si>
  <si>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</si>
  <si>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</si>
  <si>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</si>
  <si>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</si>
  <si>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</si>
  <si>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</si>
  <si>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</si>
  <si>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</si>
  <si>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</si>
  <si>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</si>
  <si>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</si>
  <si>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</si>
  <si>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</si>
  <si>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</si>
  <si>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</si>
  <si>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</si>
  <si>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</si>
  <si>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</si>
  <si>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</si>
  <si>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</si>
  <si>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</si>
  <si>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</si>
  <si>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</si>
  <si>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</si>
  <si>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</si>
  <si>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</si>
  <si>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</si>
  <si>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</si>
  <si>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</si>
  <si>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</si>
  <si>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</si>
  <si>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</si>
  <si>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</si>
  <si>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</si>
  <si>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</si>
  <si>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</si>
  <si>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</si>
  <si>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</si>
  <si>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</si>
  <si>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</si>
  <si>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</si>
  <si>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</si>
  <si>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</si>
  <si>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</si>
  <si>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</si>
  <si>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</si>
  <si>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</si>
  <si>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</si>
  <si>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</si>
  <si>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</si>
  <si>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</si>
  <si>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</si>
  <si>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</si>
  <si>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</si>
  <si>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</si>
  <si>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</si>
  <si>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</si>
  <si>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</si>
  <si>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</si>
  <si>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</si>
  <si>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</si>
  <si>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</si>
  <si>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</si>
  <si>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</si>
  <si>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</si>
  <si>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</si>
  <si>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</si>
  <si>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</si>
  <si>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</si>
  <si>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</si>
  <si>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</si>
  <si>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</si>
  <si>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</si>
  <si>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</si>
  <si>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</si>
  <si>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</si>
  <si>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</si>
  <si>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</si>
  <si>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</si>
  <si>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</si>
  <si>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</si>
  <si>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</si>
  <si>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</si>
  <si>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</si>
  <si>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</si>
  <si>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</si>
  <si>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</si>
  <si>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</si>
  <si>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</si>
  <si>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</si>
  <si>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</si>
  <si>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</si>
  <si>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</si>
  <si>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</si>
  <si>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</si>
  <si>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</si>
  <si>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</si>
  <si>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</si>
  <si>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</si>
  <si>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</si>
  <si>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</si>
  <si>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</si>
  <si>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</si>
  <si>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</si>
  <si>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</si>
  <si>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</si>
  <si>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</si>
  <si>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</si>
  <si>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</si>
  <si>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</si>
  <si>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</si>
  <si>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</si>
  <si>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</si>
  <si>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</si>
  <si>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</si>
  <si>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</si>
  <si>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</si>
  <si>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</si>
  <si>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</si>
  <si>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</si>
  <si>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</si>
  <si>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</si>
  <si>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</si>
  <si>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</si>
  <si>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</si>
  <si>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</si>
  <si>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</si>
  <si>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</si>
  <si>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</si>
  <si>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</si>
  <si>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</si>
  <si>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</si>
  <si>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</si>
  <si>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</si>
  <si>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</si>
  <si>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</si>
  <si>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</si>
  <si>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</si>
  <si>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</si>
  <si>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</si>
  <si>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</si>
  <si>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</si>
  <si>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</si>
  <si>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</si>
  <si>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</si>
  <si>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</si>
  <si>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</si>
  <si>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</si>
  <si>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</si>
  <si>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</si>
  <si>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</si>
  <si>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</si>
  <si>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</si>
  <si>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</si>
  <si>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</si>
  <si>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</si>
  <si>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</si>
  <si>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</si>
  <si>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</si>
  <si>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</si>
  <si>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</si>
  <si>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</si>
  <si>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</si>
  <si>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</si>
  <si>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</si>
  <si>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</si>
  <si>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</si>
  <si>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</si>
  <si>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</si>
  <si>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</si>
  <si>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</si>
  <si>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</si>
  <si>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</si>
  <si>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</si>
  <si>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</si>
  <si>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</si>
  <si>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</si>
  <si>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</si>
  <si>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</si>
  <si>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</si>
  <si>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</si>
  <si>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</si>
  <si>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</si>
  <si>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</si>
  <si>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</si>
  <si>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</si>
  <si>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</si>
  <si>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</si>
  <si>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</si>
  <si>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</si>
  <si>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</si>
  <si>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</si>
  <si>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</si>
  <si>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</si>
  <si>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</si>
  <si>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</si>
  <si>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</si>
  <si>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</si>
  <si>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</si>
  <si>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</si>
  <si>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</si>
  <si>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</si>
  <si>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</si>
  <si>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</si>
  <si>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</si>
  <si>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</si>
  <si>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</si>
  <si>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</si>
  <si>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</si>
  <si>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</si>
  <si>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</si>
  <si>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</si>
  <si>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</si>
  <si>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</si>
  <si>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</si>
  <si>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</si>
  <si>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</si>
  <si>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</si>
  <si>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</si>
  <si>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</si>
  <si>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</si>
  <si>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</si>
  <si>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</si>
  <si>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</si>
  <si>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</si>
  <si>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</si>
  <si>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</si>
  <si>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</si>
  <si>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</si>
  <si>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</si>
  <si>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</si>
  <si>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</si>
  <si>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</si>
  <si>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</si>
  <si>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</si>
  <si>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</si>
  <si>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</si>
  <si>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</si>
  <si>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</si>
  <si>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</si>
  <si>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</si>
  <si>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</si>
  <si>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</si>
  <si>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</si>
  <si>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</si>
  <si>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</si>
  <si>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</si>
  <si>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</si>
  <si>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</si>
  <si>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</si>
  <si>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</si>
  <si>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</si>
  <si>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</si>
  <si>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</si>
  <si>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</si>
  <si>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</si>
  <si>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</si>
  <si>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</si>
  <si>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</si>
  <si>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</si>
  <si>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</si>
  <si>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</si>
  <si>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</si>
  <si>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</si>
  <si>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</si>
  <si>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</si>
  <si>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</si>
  <si>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</si>
  <si>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</si>
  <si>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</si>
  <si>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</si>
  <si>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</si>
  <si>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</si>
  <si>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</si>
  <si>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</si>
  <si>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</si>
  <si>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</si>
  <si>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</si>
  <si>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</si>
  <si>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</si>
  <si>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</si>
  <si>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</si>
  <si>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</si>
  <si>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</si>
  <si>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</si>
  <si>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</si>
  <si>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</si>
  <si>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</si>
  <si>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</si>
  <si>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</si>
  <si>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</si>
  <si>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</si>
  <si>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</si>
  <si>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</si>
  <si>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</si>
  <si>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</si>
  <si>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</si>
  <si>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</si>
  <si>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</si>
  <si>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</si>
  <si>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</si>
  <si>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</si>
  <si>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</si>
  <si>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</si>
  <si>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</si>
  <si>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</si>
  <si>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</si>
  <si>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</si>
  <si>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</si>
  <si>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</si>
  <si>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</si>
  <si>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</si>
  <si>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</si>
  <si>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</si>
  <si>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</si>
  <si>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</si>
  <si>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</si>
  <si>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</si>
  <si>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</si>
  <si>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</si>
  <si>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</si>
  <si>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</si>
  <si>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</si>
  <si>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</si>
  <si>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</si>
  <si>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</si>
  <si>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</si>
  <si>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</si>
  <si>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</si>
  <si>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</si>
  <si>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</si>
  <si>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</si>
  <si>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</si>
  <si>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</si>
  <si>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</si>
  <si>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</si>
  <si>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</si>
  <si>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</si>
  <si>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</si>
  <si>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</si>
  <si>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</si>
  <si>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</si>
  <si>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</si>
  <si>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</si>
  <si>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</si>
  <si>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</si>
  <si>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</si>
  <si>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</si>
  <si>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</si>
  <si>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</si>
  <si>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</si>
  <si>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</si>
  <si>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</si>
  <si>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</si>
  <si>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</si>
  <si>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</si>
  <si>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</si>
  <si>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</si>
  <si>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</si>
  <si>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</si>
  <si>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</si>
  <si>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</si>
  <si>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</si>
  <si>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</si>
  <si>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</si>
  <si>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</si>
  <si>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</si>
  <si>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</si>
  <si>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</si>
  <si>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</si>
  <si>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</si>
  <si>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</si>
  <si>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</si>
  <si>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</si>
  <si>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</si>
  <si>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</si>
  <si>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</si>
  <si>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</si>
  <si>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</si>
  <si>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</si>
  <si>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</si>
  <si>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</si>
  <si>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</si>
  <si>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</si>
  <si>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</si>
  <si>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</si>
  <si>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</si>
  <si>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</si>
  <si>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</si>
  <si>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</si>
  <si>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</si>
  <si>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</si>
  <si>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</si>
  <si>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</si>
  <si>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</si>
  <si>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</si>
  <si>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</si>
  <si>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</si>
  <si>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</si>
  <si>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</si>
  <si>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</si>
  <si>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</si>
  <si>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</si>
  <si>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</si>
  <si>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</si>
  <si>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</si>
  <si>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</si>
  <si>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</si>
  <si>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</si>
  <si>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</si>
  <si>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</si>
  <si>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</si>
  <si>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</si>
  <si>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</si>
  <si>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</si>
  <si>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</si>
  <si>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</si>
  <si>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</si>
  <si>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</si>
  <si>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</si>
  <si>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</si>
  <si>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</si>
  <si>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</si>
  <si>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</si>
  <si>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</si>
  <si>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</si>
  <si>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</si>
  <si>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</si>
  <si>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</si>
  <si>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</si>
  <si>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</si>
  <si>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</si>
  <si>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</si>
  <si>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</si>
  <si>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</si>
  <si>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</si>
  <si>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</si>
  <si>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</si>
  <si>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</si>
  <si>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</si>
  <si>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</si>
  <si>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</si>
  <si>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</si>
  <si>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</si>
  <si>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</si>
  <si>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</si>
  <si>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</si>
  <si>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</si>
  <si>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</si>
  <si>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</si>
  <si>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</si>
  <si>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</si>
  <si>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</si>
  <si>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</si>
  <si>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</si>
  <si>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</si>
  <si>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</si>
  <si>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</si>
  <si>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</si>
  <si>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</si>
  <si>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</si>
  <si>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</si>
  <si>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</si>
  <si>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</si>
  <si>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</si>
  <si>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</si>
  <si>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</si>
  <si>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</si>
  <si>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</si>
  <si>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</si>
  <si>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</si>
  <si>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</si>
  <si>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</si>
  <si>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</si>
  <si>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</si>
  <si>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</si>
  <si>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</si>
  <si>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</si>
  <si>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</si>
  <si>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</si>
  <si>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</si>
  <si>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</si>
  <si>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</si>
  <si>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</si>
  <si>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</si>
  <si>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</si>
  <si>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</si>
  <si>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</si>
  <si>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</si>
  <si>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</si>
  <si>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</si>
  <si>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</si>
  <si>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</si>
  <si>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</si>
  <si>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</si>
  <si>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</si>
  <si>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</si>
  <si>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</si>
  <si>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</si>
  <si>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</si>
  <si>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</si>
  <si>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</si>
  <si>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</si>
  <si>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</si>
  <si>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</si>
  <si>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</si>
  <si>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</si>
  <si>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</si>
  <si>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</si>
  <si>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</si>
  <si>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</si>
  <si>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</si>
  <si>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</si>
  <si>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</si>
  <si>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</si>
  <si>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</si>
  <si>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</si>
  <si>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</si>
  <si>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</si>
  <si>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</si>
  <si>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</si>
  <si>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</si>
  <si>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</si>
  <si>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</si>
  <si>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</si>
  <si>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</si>
  <si>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</si>
  <si>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</si>
  <si>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</si>
  <si>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</si>
  <si>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</si>
  <si>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</si>
  <si>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</si>
  <si>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</si>
  <si>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</si>
  <si>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</si>
  <si>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</si>
  <si>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</si>
  <si>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</si>
  <si>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</si>
  <si>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</si>
  <si>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</si>
  <si>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</si>
  <si>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</si>
  <si>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</si>
  <si>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</si>
  <si>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</si>
  <si>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</si>
  <si>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</si>
  <si>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</si>
  <si>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</si>
  <si>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</si>
  <si>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</si>
  <si>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</si>
  <si>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</si>
  <si>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</si>
  <si>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</si>
  <si>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</si>
  <si>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</si>
  <si>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</si>
  <si>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</si>
  <si>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</si>
  <si>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</si>
  <si>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</si>
  <si>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</si>
  <si>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</si>
  <si>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</si>
  <si>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</si>
  <si>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</si>
  <si>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</si>
  <si>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</si>
  <si>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</si>
  <si>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</si>
  <si>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</si>
  <si>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</si>
  <si>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</si>
  <si>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</si>
  <si>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</si>
  <si>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</si>
  <si>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</si>
  <si>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</si>
  <si>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</si>
  <si>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</si>
  <si>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</si>
  <si>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</si>
  <si>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</si>
  <si>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</si>
  <si>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</si>
  <si>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</si>
  <si>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</si>
  <si>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</si>
  <si>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</si>
  <si>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</si>
  <si>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</si>
  <si>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</si>
  <si>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</si>
  <si>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</si>
  <si>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</si>
  <si>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</si>
  <si>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</si>
  <si>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</si>
  <si>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</si>
  <si>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</si>
  <si>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</si>
  <si>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</si>
  <si>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</si>
  <si>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</si>
  <si>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</si>
  <si>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</si>
  <si>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</si>
  <si>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</si>
  <si>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</si>
  <si>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</si>
  <si>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</si>
  <si>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</si>
  <si>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</si>
  <si>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</si>
  <si>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</si>
  <si>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</si>
  <si>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</si>
  <si>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</si>
  <si>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</si>
  <si>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</si>
  <si>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</si>
  <si>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</si>
  <si>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</si>
  <si>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</si>
  <si>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</si>
  <si>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</si>
  <si>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</si>
  <si>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</si>
  <si>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</si>
  <si>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</si>
  <si>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</si>
  <si>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</si>
  <si>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</si>
  <si>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</si>
  <si>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</si>
  <si>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</si>
  <si>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</si>
  <si>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</si>
  <si>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</si>
  <si>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</si>
  <si>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</si>
  <si>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</si>
  <si>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</si>
  <si>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</si>
  <si>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</si>
  <si>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</si>
  <si>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</si>
  <si>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</si>
  <si>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</si>
  <si>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</si>
  <si>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</si>
  <si>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</si>
  <si>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</si>
  <si>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</si>
  <si>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</si>
  <si>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</si>
  <si>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</si>
  <si>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</si>
  <si>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</si>
  <si>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</si>
  <si>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</si>
  <si>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</si>
  <si>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</si>
  <si>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</si>
  <si>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</si>
  <si>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</si>
  <si>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</si>
  <si>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</si>
  <si>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</si>
  <si>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</si>
  <si>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</si>
  <si>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</si>
  <si>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</si>
  <si>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</si>
  <si>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</si>
  <si>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</si>
  <si>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</si>
  <si>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</si>
  <si>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</si>
  <si>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</si>
  <si>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</si>
  <si>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</si>
  <si>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</si>
  <si>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</si>
  <si>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</si>
  <si>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</si>
  <si>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</si>
  <si>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</si>
  <si>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</si>
  <si>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</si>
  <si>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</si>
  <si>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</si>
  <si>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</si>
  <si>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</si>
  <si>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</si>
  <si>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</si>
  <si>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</si>
  <si>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</si>
  <si>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</si>
  <si>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</si>
  <si>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</si>
  <si>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</si>
  <si>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</si>
  <si>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</si>
  <si>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</si>
  <si>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</si>
  <si>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</si>
  <si>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</si>
  <si>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</si>
  <si>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</si>
  <si>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</si>
  <si>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</si>
  <si>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</si>
  <si>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</si>
  <si>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</si>
  <si>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</si>
  <si>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</si>
  <si>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</si>
  <si>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</si>
  <si>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</si>
  <si>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</si>
  <si>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</si>
  <si>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</si>
  <si>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</si>
  <si>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</si>
  <si>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</si>
  <si>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</si>
  <si>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</si>
  <si>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</si>
  <si>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</si>
  <si>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</si>
  <si>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</si>
  <si>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</si>
  <si>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</si>
  <si>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</si>
  <si>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</si>
  <si>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</si>
  <si>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</si>
  <si>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</si>
  <si>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</si>
  <si>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</si>
  <si>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</si>
  <si>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</si>
  <si>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</si>
  <si>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</si>
  <si>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</si>
  <si>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</si>
  <si>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</si>
  <si>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</si>
  <si>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</si>
  <si>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</si>
  <si>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</si>
  <si>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</si>
  <si>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</si>
  <si>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</si>
  <si>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</si>
  <si>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</si>
  <si>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</si>
  <si>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</si>
  <si>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</si>
  <si>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</si>
  <si>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</si>
  <si>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</si>
  <si>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</si>
  <si>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</si>
  <si>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</si>
  <si>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</si>
  <si>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</si>
  <si>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</si>
  <si>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</si>
  <si>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</si>
  <si>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</si>
  <si>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</si>
  <si>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</si>
  <si>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</si>
  <si>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</si>
  <si>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</si>
  <si>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</si>
  <si>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</si>
  <si>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</si>
  <si>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</si>
  <si>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</si>
  <si>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</si>
  <si>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</si>
  <si>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</si>
  <si>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</si>
  <si>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</si>
  <si>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</si>
  <si>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</si>
  <si>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</si>
  <si>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</si>
  <si>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</si>
  <si>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</si>
  <si>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</si>
  <si>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</si>
  <si>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</si>
  <si>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</si>
  <si>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</si>
  <si>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</si>
  <si>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</si>
  <si>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</si>
  <si>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</si>
  <si>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</si>
  <si>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</si>
  <si>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</si>
  <si>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</si>
  <si>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</si>
  <si>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</si>
  <si>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</si>
  <si>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</si>
  <si>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</si>
  <si>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</si>
  <si>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</si>
  <si>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</si>
  <si>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</si>
  <si>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</si>
  <si>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</si>
  <si>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</si>
  <si>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</si>
  <si>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</si>
  <si>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</si>
  <si>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</si>
  <si>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</si>
  <si>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</si>
  <si>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</si>
  <si>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</si>
  <si>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</si>
  <si>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</si>
  <si>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</si>
  <si>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</si>
  <si>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</si>
  <si>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</si>
  <si>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</si>
  <si>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</si>
  <si>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</si>
  <si>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</si>
  <si>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</si>
  <si>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</si>
  <si>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</si>
  <si>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</si>
  <si>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</si>
  <si>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</si>
  <si>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</si>
  <si>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</si>
  <si>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</si>
  <si>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</si>
  <si>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</si>
  <si>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</si>
  <si>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</si>
  <si>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</si>
  <si>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</si>
  <si>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</si>
  <si>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</si>
  <si>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</si>
  <si>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</si>
  <si>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</si>
  <si>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</si>
  <si>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</si>
  <si>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</si>
  <si>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</si>
  <si>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</si>
  <si>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</si>
  <si>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</si>
  <si>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</si>
  <si>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</si>
  <si>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</si>
  <si>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</si>
  <si>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</si>
  <si>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</si>
  <si>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</si>
  <si>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</si>
  <si>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</si>
  <si>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</si>
  <si>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</si>
  <si>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</si>
  <si>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</si>
  <si>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</si>
  <si>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</si>
  <si>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</si>
  <si>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</si>
  <si>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</si>
  <si>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</si>
  <si>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</si>
  <si>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</si>
  <si>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</si>
  <si>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</si>
  <si>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</si>
  <si>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</si>
  <si>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</si>
  <si>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</si>
  <si>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</si>
  <si>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</si>
  <si>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</si>
  <si>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</si>
  <si>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</si>
  <si>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</si>
  <si>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</si>
  <si>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</si>
  <si>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</si>
  <si>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</si>
  <si>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</si>
  <si>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</si>
  <si>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</si>
  <si>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</si>
  <si>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</si>
  <si>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</si>
  <si>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</si>
  <si>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</si>
  <si>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</si>
  <si>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</si>
  <si>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</si>
  <si>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</si>
  <si>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</si>
  <si>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</si>
  <si>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</si>
  <si>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</si>
  <si>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</si>
  <si>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</si>
  <si>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</si>
  <si>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</si>
  <si>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</si>
  <si>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</si>
  <si>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</si>
  <si>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</si>
  <si>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</si>
  <si>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</si>
  <si>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</si>
  <si>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</si>
  <si>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</si>
  <si>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</si>
  <si>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</si>
  <si>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</si>
  <si>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</si>
  <si>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</si>
  <si>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</si>
  <si>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</si>
  <si>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</si>
  <si>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</si>
  <si>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</si>
  <si>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</si>
  <si>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</si>
  <si>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</si>
  <si>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</si>
  <si>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</si>
  <si>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</si>
  <si>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</si>
  <si>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</si>
  <si>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</si>
  <si>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</si>
  <si>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</si>
  <si>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</si>
  <si>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</si>
  <si>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</si>
  <si>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</si>
  <si>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</si>
  <si>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</si>
  <si>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</si>
  <si>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</si>
  <si>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</si>
  <si>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</si>
  <si>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</si>
  <si>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</si>
  <si>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</si>
  <si>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</si>
  <si>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</si>
  <si>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</si>
  <si>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</si>
  <si>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</si>
  <si>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</si>
  <si>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</si>
  <si>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</si>
  <si>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</si>
  <si>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</si>
  <si>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</si>
  <si>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</si>
  <si>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</si>
  <si>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</si>
  <si>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</si>
  <si>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</si>
  <si>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</si>
  <si>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</si>
  <si>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</si>
  <si>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</si>
  <si>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</si>
  <si>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</si>
  <si>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</si>
  <si>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</si>
  <si>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</si>
  <si>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</si>
  <si>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</si>
  <si>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</si>
  <si>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</si>
  <si>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</si>
  <si>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</si>
  <si>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</si>
  <si>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</si>
  <si>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</si>
  <si>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</si>
  <si>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</si>
  <si>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</si>
  <si>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</si>
  <si>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</si>
  <si>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</si>
  <si>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</si>
  <si>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</si>
  <si>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</si>
  <si>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</si>
  <si>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</si>
  <si>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</si>
  <si>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</si>
  <si>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</si>
  <si>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</si>
  <si>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</si>
  <si>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</si>
  <si>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</si>
  <si>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</si>
  <si>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</si>
  <si>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</si>
  <si>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</si>
  <si>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</si>
  <si>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</si>
  <si>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</si>
  <si>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</si>
  <si>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</si>
  <si>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</si>
  <si>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</si>
  <si>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</si>
  <si>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</si>
  <si>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</si>
  <si>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</si>
  <si>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</si>
  <si>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</si>
  <si>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</si>
  <si>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</si>
  <si>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</si>
  <si>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</si>
  <si>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</si>
  <si>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</si>
  <si>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</si>
  <si>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</si>
  <si>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</si>
  <si>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</si>
  <si>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</si>
  <si>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</si>
  <si>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</si>
  <si>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</si>
  <si>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</si>
  <si>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</si>
  <si>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</si>
  <si>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</si>
  <si>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</si>
  <si>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</si>
  <si>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</si>
  <si>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</si>
  <si>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</si>
  <si>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</si>
  <si>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</si>
  <si>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</si>
  <si>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</si>
  <si>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</si>
  <si>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</si>
  <si>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</si>
  <si>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</si>
  <si>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</si>
  <si>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</si>
  <si>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</si>
  <si>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</si>
  <si>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</si>
  <si>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</si>
  <si>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</si>
  <si>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</si>
  <si>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</si>
  <si>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</si>
  <si>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</si>
  <si>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</si>
  <si>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</si>
  <si>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</si>
  <si>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</si>
  <si>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</si>
  <si>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</si>
  <si>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</si>
  <si>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</si>
  <si>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</si>
  <si>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</si>
  <si>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</si>
  <si>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</si>
  <si>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</si>
  <si>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</si>
  <si>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</si>
  <si>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</si>
  <si>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</si>
  <si>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</si>
  <si>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</si>
  <si>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</si>
  <si>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</si>
  <si>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</si>
  <si>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</si>
  <si>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</si>
  <si>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</si>
  <si>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</si>
  <si>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</si>
  <si>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</si>
  <si>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</si>
  <si>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</si>
  <si>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</si>
  <si>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</si>
  <si>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</si>
  <si>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</si>
  <si>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</si>
  <si>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</si>
  <si>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</si>
  <si>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</si>
  <si>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</si>
  <si>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</si>
  <si>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</si>
  <si>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</si>
  <si>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</si>
  <si>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</si>
  <si>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</si>
  <si>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</si>
  <si>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</si>
  <si>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</si>
  <si>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</si>
  <si>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</si>
  <si>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</si>
  <si>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</si>
  <si>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</si>
  <si>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</si>
  <si>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</si>
  <si>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</si>
  <si>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</si>
  <si>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</si>
  <si>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</si>
  <si>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</si>
  <si>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</si>
  <si>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</si>
  <si>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</si>
  <si>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</si>
  <si>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</si>
  <si>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</si>
  <si>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</si>
  <si>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</si>
  <si>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</si>
  <si>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</si>
  <si>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</si>
  <si>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</si>
  <si>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</si>
  <si>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</si>
  <si>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</si>
  <si>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</si>
  <si>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</si>
  <si>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</si>
  <si>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</si>
  <si>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</si>
  <si>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</si>
  <si>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</si>
  <si>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</si>
  <si>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</si>
  <si>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</si>
  <si>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</si>
  <si>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</si>
  <si>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</si>
  <si>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</si>
  <si>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</si>
  <si>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</si>
  <si>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</si>
  <si>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</si>
  <si>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</si>
  <si>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</si>
  <si>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</si>
  <si>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</si>
  <si>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</si>
  <si>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</si>
  <si>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</si>
  <si>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</si>
  <si>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</si>
  <si>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</si>
  <si>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</si>
  <si>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</si>
  <si>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</si>
  <si>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</si>
  <si>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</si>
  <si>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</si>
  <si>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</si>
  <si>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</si>
  <si>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</si>
  <si>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</si>
  <si>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</si>
  <si>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</si>
  <si>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</si>
  <si>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</si>
  <si>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</si>
  <si>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</si>
  <si>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</si>
  <si>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</si>
  <si>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</si>
  <si>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</si>
  <si>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</si>
  <si>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</si>
  <si>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</si>
  <si>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</si>
  <si>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</si>
  <si>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</si>
  <si>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</si>
  <si>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</si>
  <si>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</si>
  <si>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</si>
  <si>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</si>
  <si>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</si>
  <si>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</si>
  <si>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</si>
  <si>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</si>
  <si>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</si>
  <si>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</si>
  <si>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</si>
  <si>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</si>
  <si>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</si>
  <si>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</si>
  <si>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</si>
  <si>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</si>
  <si>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</si>
  <si>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</si>
  <si>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</si>
  <si>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</si>
  <si>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</si>
  <si>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</si>
  <si>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</si>
  <si>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</si>
  <si>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</si>
  <si>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</si>
  <si>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</si>
  <si>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</si>
  <si>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</si>
  <si>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</si>
  <si>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</si>
  <si>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</si>
  <si>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</si>
  <si>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</si>
  <si>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</si>
  <si>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</si>
  <si>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</si>
  <si>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</si>
  <si>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</si>
  <si>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</si>
  <si>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</si>
  <si>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</si>
  <si>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</si>
  <si>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</si>
  <si>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</si>
  <si>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</si>
  <si>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</si>
  <si>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</si>
  <si>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</si>
  <si>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</si>
  <si>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</si>
  <si>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</si>
  <si>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</si>
  <si>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</si>
  <si>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</si>
  <si>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</si>
  <si>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</si>
  <si>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</si>
  <si>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</si>
  <si>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</si>
  <si>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</si>
  <si>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</si>
  <si>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</si>
  <si>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</si>
  <si>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</si>
  <si>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</si>
  <si>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</si>
  <si>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</si>
  <si>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</si>
  <si>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</si>
  <si>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</si>
  <si>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</si>
  <si>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</si>
  <si>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</si>
  <si>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</si>
  <si>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</si>
  <si>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</si>
  <si>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</si>
  <si>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</si>
  <si>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</si>
  <si>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</si>
  <si>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</si>
  <si>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</si>
  <si>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</si>
  <si>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</si>
  <si>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</si>
  <si>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</si>
  <si>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</si>
  <si>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</si>
  <si>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</si>
  <si>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</si>
  <si>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</si>
  <si>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</si>
  <si>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</si>
  <si>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</si>
  <si>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</si>
  <si>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</si>
  <si>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</si>
  <si>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</si>
  <si>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</si>
  <si>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</si>
  <si>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</si>
  <si>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</si>
  <si>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</si>
  <si>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</si>
  <si>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</si>
  <si>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</si>
  <si>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</si>
  <si>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</si>
  <si>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</si>
  <si>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</si>
  <si>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</si>
  <si>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</si>
  <si>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</si>
  <si>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</si>
  <si>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</si>
  <si>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</si>
  <si>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</si>
  <si>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</si>
  <si>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</si>
  <si>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</si>
  <si>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</si>
  <si>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</si>
  <si>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</si>
  <si>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</si>
  <si>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</si>
  <si>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</si>
  <si>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</si>
  <si>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</si>
  <si>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</si>
  <si>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</si>
  <si>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</si>
  <si>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</si>
  <si>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</si>
  <si>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</si>
  <si>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</si>
  <si>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</si>
  <si>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</si>
  <si>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</si>
  <si>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</si>
  <si>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</si>
  <si>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</si>
  <si>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</si>
  <si>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</si>
  <si>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</si>
  <si>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</si>
  <si>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</si>
  <si>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</si>
  <si>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</si>
  <si>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</si>
  <si>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</si>
  <si>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</si>
  <si>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</si>
  <si>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</si>
  <si>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</si>
  <si>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</si>
  <si>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</si>
  <si>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</si>
  <si>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</si>
  <si>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</si>
  <si>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</si>
  <si>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</si>
  <si>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</si>
  <si>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</si>
  <si>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</si>
  <si>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</si>
  <si>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</si>
  <si>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</si>
  <si>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</si>
  <si>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</si>
  <si>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</si>
  <si>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</si>
  <si>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</si>
  <si>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</si>
  <si>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</si>
  <si>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</si>
  <si>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</si>
  <si>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</si>
  <si>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</si>
  <si>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</si>
  <si>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</si>
  <si>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</si>
  <si>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</si>
  <si>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</si>
  <si>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</si>
  <si>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</si>
  <si>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</si>
  <si>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</si>
  <si>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</si>
  <si>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</si>
  <si>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</si>
  <si>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</si>
  <si>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</si>
  <si>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</si>
  <si>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</si>
  <si>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</si>
  <si>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</si>
  <si>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</si>
  <si>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</si>
  <si>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</si>
  <si>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</si>
  <si>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</si>
  <si>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</si>
  <si>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</si>
  <si>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</si>
  <si>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</si>
  <si>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</si>
  <si>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</si>
  <si>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</si>
  <si>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</si>
  <si>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</si>
  <si>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</si>
  <si>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</si>
  <si>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</si>
  <si>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</si>
  <si>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</si>
  <si>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</si>
  <si>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</si>
  <si>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</si>
  <si>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</si>
  <si>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</si>
  <si>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</si>
  <si>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</si>
  <si>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</si>
  <si>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</si>
  <si>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</si>
  <si>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</si>
  <si>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</si>
  <si>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</si>
  <si>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</si>
  <si>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</si>
  <si>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</si>
  <si>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</si>
  <si>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</si>
  <si>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</si>
  <si>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</si>
  <si>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</si>
  <si>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</si>
  <si>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</si>
  <si>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</si>
  <si>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</si>
  <si>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</si>
  <si>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</si>
  <si>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</si>
  <si>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</si>
  <si>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</si>
  <si>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</si>
  <si>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</si>
  <si>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</si>
  <si>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</si>
  <si>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</si>
  <si>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</si>
  <si>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</si>
  <si>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</si>
  <si>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</si>
  <si>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</si>
  <si>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</si>
  <si>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</si>
  <si>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</si>
  <si>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</si>
  <si>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</si>
  <si>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</si>
  <si>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</si>
  <si>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</si>
  <si>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</si>
  <si>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</si>
  <si>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</si>
  <si>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</si>
  <si>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</si>
  <si>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</si>
  <si>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</si>
  <si>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</si>
  <si>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</si>
  <si>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</si>
  <si>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</si>
  <si>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</si>
  <si>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</si>
  <si>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</si>
  <si>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</si>
  <si>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</si>
  <si>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</si>
  <si>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</si>
  <si>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</si>
  <si>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</si>
  <si>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</si>
  <si>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</si>
  <si>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</si>
  <si>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</si>
  <si>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</si>
  <si>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</si>
  <si>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</si>
  <si>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</si>
  <si>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</si>
  <si>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</si>
  <si>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</si>
  <si>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</si>
  <si>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</si>
  <si>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</si>
  <si>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</si>
  <si>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</si>
  <si>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</si>
  <si>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</si>
  <si>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</si>
  <si>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</si>
  <si>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</si>
  <si>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</si>
  <si>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</si>
  <si>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</si>
  <si>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</si>
  <si>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</si>
  <si>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</si>
  <si>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</si>
  <si>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</si>
  <si>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</si>
  <si>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</si>
  <si>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</si>
  <si>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</si>
  <si>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</si>
  <si>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</si>
  <si>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</si>
  <si>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</si>
  <si>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</si>
  <si>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</si>
  <si>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</si>
  <si>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</si>
  <si>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</si>
  <si>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</si>
  <si>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</si>
  <si>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</si>
  <si>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</si>
  <si>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</si>
  <si>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</si>
  <si>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</si>
  <si>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</si>
  <si>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</si>
  <si>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</si>
  <si>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</si>
  <si>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</si>
  <si>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</si>
  <si>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</si>
  <si>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</si>
  <si>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</si>
  <si>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</si>
  <si>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</si>
  <si>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</si>
  <si>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</si>
  <si>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</si>
  <si>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</si>
  <si>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</si>
  <si>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</si>
  <si>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</si>
  <si>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</si>
  <si>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</si>
  <si>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</si>
  <si>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</si>
  <si>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</si>
  <si>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</si>
  <si>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</si>
  <si>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</si>
  <si>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</si>
  <si>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</si>
  <si>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</si>
  <si>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</si>
  <si>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</si>
  <si>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</si>
  <si>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</si>
  <si>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</si>
  <si>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</si>
  <si>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</si>
  <si>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</si>
  <si>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</si>
  <si>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</si>
  <si>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</si>
  <si>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</si>
  <si>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</si>
  <si>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</si>
  <si>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</si>
  <si>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</si>
  <si>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</si>
  <si>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</si>
  <si>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</si>
  <si>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</si>
  <si>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</si>
  <si>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</si>
  <si>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</si>
  <si>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</si>
  <si>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</si>
  <si>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</si>
  <si>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</si>
  <si>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</si>
  <si>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</si>
  <si>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</si>
  <si>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</si>
  <si>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</si>
  <si>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</si>
  <si>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</si>
  <si>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</si>
  <si>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</si>
  <si>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</si>
  <si>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</si>
  <si>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</si>
  <si>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</si>
  <si>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</si>
  <si>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</si>
  <si>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</si>
  <si>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</si>
  <si>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</si>
  <si>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</si>
  <si>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</si>
  <si>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</si>
  <si>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</si>
  <si>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</si>
  <si>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</si>
  <si>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</si>
  <si>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</si>
  <si>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</si>
  <si>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</si>
  <si>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</si>
  <si>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</si>
  <si>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</si>
  <si>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</si>
  <si>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</si>
  <si>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</si>
  <si>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</si>
  <si>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</si>
  <si>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</si>
  <si>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</si>
  <si>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</si>
  <si>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</si>
  <si>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</si>
  <si>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</si>
  <si>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</si>
  <si>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</si>
  <si>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</si>
  <si>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</si>
  <si>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</si>
  <si>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</si>
  <si>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</si>
  <si>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</si>
  <si>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</si>
  <si>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</si>
  <si>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</si>
  <si>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</si>
  <si>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</si>
  <si>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</si>
  <si>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</si>
  <si>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</si>
  <si>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</si>
  <si>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</si>
  <si>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</si>
  <si>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</si>
  <si>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</si>
  <si>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</si>
  <si>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</si>
  <si>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</si>
  <si>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</si>
  <si>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</si>
  <si>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</si>
  <si>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</si>
  <si>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</si>
  <si>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</si>
  <si>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</si>
  <si>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</si>
  <si>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</si>
  <si>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</si>
  <si>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</si>
  <si>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</si>
  <si>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</si>
  <si>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</si>
  <si>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</si>
  <si>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</si>
  <si>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</si>
  <si>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</si>
  <si>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</si>
  <si>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</si>
  <si>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</si>
  <si>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</si>
  <si>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</si>
  <si>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</si>
  <si>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</si>
  <si>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</si>
  <si>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</si>
  <si>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</si>
  <si>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</si>
  <si>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</si>
  <si>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</si>
  <si>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</si>
  <si>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</si>
  <si>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</si>
  <si>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</si>
  <si>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</si>
  <si>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</si>
  <si>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</si>
  <si>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</si>
  <si>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</si>
  <si>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</si>
  <si>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</si>
  <si>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</si>
  <si>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</si>
  <si>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</si>
  <si>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</si>
  <si>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</si>
  <si>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</si>
  <si>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</si>
  <si>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</si>
  <si>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</si>
  <si>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</si>
  <si>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</si>
  <si>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</si>
  <si>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</si>
  <si>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</si>
  <si>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</si>
  <si>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</si>
  <si>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</si>
  <si>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</si>
  <si>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</si>
  <si>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</si>
  <si>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</si>
  <si>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</si>
  <si>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</si>
  <si>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</si>
  <si>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</si>
  <si>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</si>
  <si>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</si>
  <si>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</si>
  <si>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</si>
  <si>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</si>
  <si>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</si>
  <si>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</si>
  <si>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</si>
  <si>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</si>
  <si>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</si>
  <si>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</si>
  <si>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</si>
  <si>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</si>
  <si>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</si>
  <si>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</si>
  <si>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</si>
  <si>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</si>
  <si>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</si>
  <si>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</si>
  <si>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</si>
  <si>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</si>
  <si>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</si>
  <si>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</si>
  <si>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</si>
  <si>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</si>
  <si>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</si>
  <si>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</si>
  <si>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</si>
  <si>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</si>
  <si>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</si>
  <si>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</si>
  <si>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</si>
  <si>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</si>
  <si>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</si>
  <si>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</si>
  <si>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</si>
  <si>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</si>
  <si>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</si>
  <si>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</si>
  <si>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</si>
  <si>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</si>
  <si>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</si>
  <si>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</si>
  <si>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</si>
  <si>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</si>
  <si>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</si>
  <si>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</si>
  <si>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</si>
  <si>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</si>
  <si>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</si>
  <si>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</si>
  <si>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</si>
  <si>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</si>
  <si>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</si>
  <si>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</si>
  <si>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</si>
  <si>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</si>
  <si>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</si>
  <si>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</si>
  <si>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</si>
  <si>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</si>
  <si>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</si>
  <si>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</si>
  <si>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</si>
  <si>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</si>
  <si>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</si>
  <si>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</si>
  <si>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</si>
  <si>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</si>
  <si>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</si>
  <si>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</si>
  <si>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</si>
  <si>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</si>
  <si>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</si>
  <si>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</si>
  <si>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</si>
  <si>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</si>
  <si>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</si>
  <si>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</si>
  <si>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</si>
  <si>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</si>
  <si>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</si>
  <si>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</si>
  <si>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</si>
  <si>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</si>
  <si>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</si>
  <si>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</si>
  <si>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</si>
  <si>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</si>
  <si>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</si>
  <si>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</si>
  <si>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</si>
  <si>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</si>
  <si>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</si>
  <si>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</si>
  <si>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</si>
  <si>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</si>
  <si>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</si>
  <si>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</si>
  <si>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</si>
  <si>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</si>
  <si>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</si>
  <si>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</si>
  <si>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</si>
  <si>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</si>
  <si>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</si>
  <si>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</si>
  <si>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</si>
  <si>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</si>
  <si>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</si>
  <si>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</si>
  <si>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</si>
  <si>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</si>
  <si>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</si>
  <si>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</si>
  <si>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</si>
  <si>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</si>
  <si>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</si>
  <si>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</si>
  <si>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</si>
  <si>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</si>
  <si>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</si>
  <si>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</si>
  <si>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</si>
  <si>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</si>
  <si>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</si>
  <si>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</si>
  <si>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</si>
  <si>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</si>
  <si>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</si>
  <si>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</si>
  <si>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</si>
  <si>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</si>
  <si>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</si>
  <si>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</si>
  <si>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</si>
  <si>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</si>
  <si>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</si>
  <si>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</si>
  <si>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</si>
  <si>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</si>
  <si>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</si>
  <si>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</si>
  <si>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</si>
  <si>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</si>
  <si>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</si>
  <si>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</si>
  <si>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</si>
  <si>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</si>
  <si>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</si>
  <si>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</si>
  <si>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</si>
  <si>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</si>
  <si>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</si>
  <si>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</si>
  <si>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</si>
  <si>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</si>
  <si>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</si>
  <si>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</si>
  <si>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</si>
  <si>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</si>
  <si>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</si>
  <si>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</si>
  <si>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</si>
  <si>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</si>
  <si>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</si>
  <si>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</si>
  <si>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</si>
  <si>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</si>
  <si>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</si>
  <si>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</si>
  <si>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</si>
  <si>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</si>
  <si>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</si>
  <si>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</si>
  <si>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</si>
  <si>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</si>
  <si>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</si>
  <si>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</si>
  <si>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</si>
  <si>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</si>
  <si>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</si>
  <si>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</si>
  <si>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</si>
  <si>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</si>
  <si>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</si>
  <si>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</si>
  <si>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</si>
  <si>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</si>
  <si>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</si>
  <si>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</si>
  <si>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</si>
  <si>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</si>
  <si>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</si>
  <si>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</si>
  <si>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</si>
  <si>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</si>
  <si>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</si>
  <si>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</si>
  <si>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</si>
  <si>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</si>
  <si>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</si>
  <si>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</si>
  <si>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</si>
  <si>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</si>
  <si>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</si>
  <si>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</si>
  <si>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</si>
  <si>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</si>
  <si>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</si>
  <si>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</si>
  <si>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</si>
  <si>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</si>
  <si>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</si>
  <si>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</si>
  <si>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</si>
  <si>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</si>
  <si>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</si>
  <si>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</si>
  <si>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</si>
  <si>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</si>
  <si>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</si>
  <si>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</si>
  <si>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</si>
  <si>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</si>
  <si>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</si>
  <si>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</si>
  <si>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</si>
  <si>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</si>
  <si>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</si>
  <si>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</si>
  <si>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</si>
  <si>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</si>
  <si>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</si>
  <si>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</si>
  <si>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</si>
  <si>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</si>
  <si>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</si>
  <si>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</si>
  <si>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</si>
  <si>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</si>
  <si>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</si>
  <si>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</si>
  <si>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</si>
  <si>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</si>
  <si>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</si>
  <si>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</si>
  <si>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</si>
  <si>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</si>
  <si>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</si>
  <si>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</si>
  <si>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</si>
  <si>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</si>
  <si>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</si>
  <si>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</si>
  <si>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</si>
  <si>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</si>
  <si>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</si>
  <si>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</si>
  <si>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</si>
  <si>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</si>
  <si>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</si>
  <si>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</si>
  <si>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</si>
  <si>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</si>
  <si>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</si>
  <si>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</si>
  <si>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</si>
  <si>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</si>
  <si>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</si>
  <si>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</si>
  <si>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</si>
  <si>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</si>
  <si>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</si>
  <si>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</si>
  <si>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</si>
  <si>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</si>
  <si>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</si>
  <si>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</si>
  <si>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</si>
  <si>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</si>
  <si>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</si>
  <si>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</si>
  <si>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</si>
  <si>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</si>
  <si>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</si>
  <si>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</si>
  <si>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</si>
  <si>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</si>
  <si>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</si>
  <si>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</si>
  <si>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</si>
  <si>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</si>
  <si>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</si>
  <si>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</si>
  <si>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</si>
  <si>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</si>
  <si>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</si>
  <si>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</si>
  <si>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</si>
  <si>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</si>
  <si>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</si>
  <si>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</si>
  <si>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</si>
  <si>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</si>
  <si>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</si>
  <si>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</si>
  <si>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</si>
  <si>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</si>
  <si>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</si>
  <si>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</si>
  <si>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</si>
  <si>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</si>
  <si>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</si>
  <si>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</si>
  <si>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</si>
  <si>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</si>
  <si>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</si>
  <si>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</si>
  <si>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</si>
  <si>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</si>
  <si>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</si>
  <si>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</si>
  <si>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</si>
  <si>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</si>
  <si>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</si>
  <si>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</si>
  <si>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</si>
  <si>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</si>
  <si>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</si>
  <si>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</si>
  <si>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</si>
  <si>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</si>
  <si>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</si>
  <si>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</si>
  <si>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</si>
  <si>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</si>
  <si>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</si>
  <si>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</si>
  <si>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</si>
  <si>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</si>
  <si>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</si>
  <si>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</si>
  <si>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</si>
  <si>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</si>
  <si>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</si>
  <si>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</si>
  <si>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</si>
  <si>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</si>
  <si>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</si>
  <si>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</si>
  <si>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</si>
  <si>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</si>
  <si>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</si>
  <si>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</si>
  <si>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</si>
  <si>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</si>
  <si>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</si>
  <si>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</si>
  <si>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</si>
  <si>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</si>
  <si>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</si>
  <si>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</si>
  <si>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</si>
  <si>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</si>
  <si>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</si>
  <si>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</si>
  <si>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</si>
  <si>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</si>
  <si>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</si>
  <si>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</si>
  <si>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</si>
  <si>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</si>
  <si>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</si>
  <si>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</si>
  <si>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</si>
  <si>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</si>
  <si>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</si>
  <si>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</si>
  <si>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</si>
  <si>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</si>
  <si>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</si>
  <si>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</si>
  <si>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</si>
  <si>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</si>
  <si>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</si>
  <si>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</si>
  <si>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</si>
  <si>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</si>
  <si>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</si>
  <si>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</si>
  <si>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</si>
  <si>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</si>
  <si>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</si>
  <si>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</si>
  <si>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</si>
  <si>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</si>
  <si>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</si>
  <si>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</si>
  <si>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</si>
  <si>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</si>
  <si>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</si>
  <si>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</si>
  <si>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</si>
  <si>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</si>
  <si>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</si>
  <si>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</si>
  <si>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</si>
  <si>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</si>
  <si>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</si>
  <si>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</si>
  <si>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</si>
  <si>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</si>
  <si>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</si>
  <si>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</si>
  <si>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</si>
  <si>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</si>
  <si>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</si>
  <si>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</si>
  <si>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</si>
  <si>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</si>
  <si>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</si>
  <si>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</si>
  <si>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</si>
  <si>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</si>
  <si>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</si>
  <si>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</si>
  <si>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</si>
  <si>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</si>
  <si>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</si>
  <si>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</si>
  <si>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</si>
  <si>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</si>
  <si>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</si>
  <si>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</si>
  <si>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</si>
  <si>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</si>
  <si>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</si>
  <si>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</si>
  <si>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</si>
  <si>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</si>
  <si>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</si>
  <si>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</si>
  <si>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</si>
  <si>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</si>
  <si>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</si>
  <si>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</si>
  <si>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</si>
  <si>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</si>
  <si>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</si>
  <si>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</si>
  <si>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</si>
  <si>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</si>
  <si>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</si>
  <si>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</si>
  <si>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</si>
  <si>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</si>
  <si>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</si>
  <si>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</si>
  <si>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</si>
  <si>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</si>
  <si>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</si>
  <si>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</si>
  <si>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</si>
  <si>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</si>
  <si>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</si>
  <si>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</si>
  <si>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</si>
  <si>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</si>
  <si>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</si>
  <si>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</si>
  <si>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</si>
  <si>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</si>
  <si>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</si>
  <si>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</si>
  <si>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</si>
  <si>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</si>
  <si>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</si>
  <si>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</si>
  <si>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</si>
  <si>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</si>
  <si>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</si>
  <si>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</si>
  <si>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</si>
  <si>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</si>
  <si>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</si>
  <si>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</si>
  <si>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</si>
  <si>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</si>
  <si>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</si>
  <si>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</si>
  <si>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</si>
  <si>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</si>
  <si>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</si>
  <si>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</si>
  <si>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</si>
  <si>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</si>
  <si>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</si>
  <si>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</si>
  <si>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</si>
  <si>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</si>
  <si>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</si>
  <si>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</si>
  <si>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</si>
  <si>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</si>
  <si>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</si>
  <si>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</si>
  <si>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</si>
  <si>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</si>
  <si>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</si>
  <si>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</si>
  <si>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</si>
  <si>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</si>
  <si>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</si>
  <si>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</si>
  <si>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</si>
  <si>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</si>
  <si>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</si>
  <si>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</si>
  <si>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</si>
  <si>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</si>
  <si>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</si>
  <si>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</si>
  <si>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</si>
  <si>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</si>
  <si>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</si>
  <si>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</si>
  <si>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</si>
  <si>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</si>
  <si>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</si>
  <si>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</si>
  <si>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</si>
  <si>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</si>
  <si>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</si>
  <si>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</si>
  <si>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</si>
  <si>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</si>
  <si>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</si>
  <si>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</si>
  <si>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</si>
  <si>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</si>
  <si>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</si>
  <si>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</si>
  <si>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</si>
  <si>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</si>
  <si>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</si>
  <si>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</si>
  <si>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</si>
  <si>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</si>
  <si>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</si>
  <si>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</si>
  <si>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</si>
  <si>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</si>
  <si>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</si>
  <si>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</si>
  <si>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</si>
  <si>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</si>
  <si>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</si>
  <si>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</si>
  <si>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</si>
  <si>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</si>
  <si>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</si>
  <si>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</si>
  <si>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</si>
  <si>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</si>
  <si>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</si>
  <si>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</si>
  <si>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</si>
  <si>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</si>
  <si>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</si>
  <si>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</si>
  <si>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</si>
  <si>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</si>
  <si>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</si>
  <si>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</si>
  <si>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</si>
  <si>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</si>
  <si>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</si>
  <si>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</si>
  <si>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</si>
  <si>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</si>
  <si>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</si>
  <si>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</si>
  <si>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</si>
  <si>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</si>
  <si>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</si>
  <si>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</si>
  <si>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</si>
  <si>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</si>
  <si>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</si>
  <si>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</si>
  <si>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</si>
  <si>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</si>
  <si>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</si>
  <si>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</si>
  <si>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</si>
  <si>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</si>
  <si>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</si>
  <si>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</si>
  <si>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</si>
  <si>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</si>
  <si>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</si>
  <si>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</si>
  <si>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</si>
  <si>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</si>
  <si>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</si>
  <si>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</si>
  <si>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</si>
  <si>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</si>
  <si>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</si>
  <si>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</si>
  <si>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</si>
  <si>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</si>
  <si>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</si>
  <si>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</si>
  <si>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</si>
  <si>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</si>
  <si>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</si>
  <si>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</si>
  <si>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</si>
  <si>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</si>
  <si>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</si>
  <si>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</si>
  <si>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</si>
  <si>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</si>
  <si>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</si>
  <si>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</si>
  <si>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</si>
  <si>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</si>
  <si>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</si>
  <si>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</si>
  <si>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</si>
  <si>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</si>
  <si>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</si>
  <si>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</si>
  <si>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</si>
  <si>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</si>
  <si>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</si>
  <si>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</si>
  <si>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</si>
  <si>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</si>
  <si>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</si>
  <si>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</si>
  <si>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</si>
  <si>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</si>
  <si>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</si>
  <si>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</si>
  <si>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</si>
  <si>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</si>
  <si>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</si>
  <si>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</si>
  <si>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</si>
  <si>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</si>
  <si>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</si>
  <si>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</si>
  <si>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</si>
  <si>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</si>
  <si>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</si>
  <si>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</si>
  <si>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</si>
  <si>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</si>
  <si>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</si>
  <si>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</si>
  <si>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</si>
  <si>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</si>
  <si>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</si>
  <si>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</si>
  <si>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</si>
  <si>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</si>
  <si>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</si>
  <si>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</si>
  <si>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</si>
  <si>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</si>
  <si>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</si>
  <si>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</si>
  <si>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</si>
  <si>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</si>
  <si>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</si>
  <si>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</si>
  <si>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</si>
  <si>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</si>
  <si>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</si>
  <si>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</si>
  <si>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</si>
  <si>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</si>
  <si>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</si>
  <si>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</si>
  <si>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</si>
  <si>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</si>
  <si>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</si>
  <si>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</si>
  <si>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</si>
  <si>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</si>
  <si>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</si>
  <si>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</si>
  <si>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</si>
  <si>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</si>
  <si>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</si>
  <si>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</si>
  <si>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</si>
  <si>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</si>
  <si>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</si>
  <si>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</si>
  <si>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</si>
  <si>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</si>
  <si>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</si>
  <si>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</si>
  <si>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</si>
  <si>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</si>
  <si>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</si>
  <si>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</si>
  <si>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</si>
  <si>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</si>
  <si>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</si>
  <si>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</si>
  <si>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</si>
  <si>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</si>
  <si>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</si>
  <si>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</si>
  <si>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</si>
  <si>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</si>
  <si>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</si>
  <si>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</si>
  <si>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</si>
  <si>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</si>
  <si>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</si>
  <si>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</si>
  <si>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</si>
  <si>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</si>
  <si>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</si>
  <si>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</si>
  <si>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</si>
  <si>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</si>
  <si>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</si>
  <si>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</si>
  <si>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</si>
  <si>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</si>
  <si>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</si>
  <si>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</si>
  <si>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</si>
  <si>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</si>
  <si>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</si>
  <si>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</si>
  <si>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</si>
  <si>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</si>
  <si>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</si>
  <si>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</si>
  <si>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</si>
  <si>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</si>
  <si>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</si>
  <si>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</si>
  <si>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</si>
  <si>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</si>
  <si>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</si>
  <si>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</si>
  <si>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</si>
  <si>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</si>
  <si>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</si>
  <si>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</si>
  <si>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</si>
  <si>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</si>
  <si>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</si>
  <si>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</si>
  <si>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</si>
  <si>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</si>
  <si>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</si>
  <si>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</si>
  <si>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</si>
  <si>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</si>
  <si>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</si>
  <si>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</si>
  <si>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</si>
  <si>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</si>
  <si>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</si>
  <si>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</si>
  <si>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</si>
  <si>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</si>
  <si>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</si>
  <si>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</si>
  <si>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</si>
  <si>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</si>
  <si>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</si>
  <si>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</si>
  <si>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</si>
  <si>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</si>
  <si>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</si>
  <si>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</si>
  <si>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</si>
  <si>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</si>
  <si>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</si>
  <si>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</si>
  <si>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</si>
  <si>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</si>
  <si>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</si>
  <si>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</si>
  <si>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</si>
  <si>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</si>
  <si>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</si>
  <si>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</si>
  <si>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</si>
  <si>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</si>
  <si>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</si>
  <si>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</si>
  <si>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</si>
  <si>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</si>
  <si>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</si>
  <si>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</si>
  <si>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</si>
  <si>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</si>
  <si>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</si>
  <si>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</si>
  <si>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</si>
  <si>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</si>
  <si>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</si>
  <si>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</si>
  <si>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</si>
  <si>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</si>
  <si>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</si>
  <si>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</si>
  <si>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</si>
  <si>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</si>
  <si>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</si>
  <si>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</si>
  <si>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</si>
  <si>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</si>
  <si>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</si>
  <si>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</si>
  <si>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</si>
  <si>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</si>
  <si>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</si>
  <si>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</si>
  <si>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</si>
  <si>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</si>
  <si>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</si>
  <si>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</si>
  <si>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</si>
  <si>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</si>
  <si>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</si>
  <si>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</si>
  <si>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</si>
  <si>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</si>
  <si>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</si>
  <si>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</si>
  <si>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</si>
  <si>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</si>
  <si>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</si>
  <si>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</si>
  <si>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</si>
  <si>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</si>
  <si>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</si>
  <si>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</si>
  <si>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</si>
  <si>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</si>
  <si>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</si>
  <si>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</si>
  <si>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</si>
  <si>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</si>
  <si>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</si>
  <si>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</si>
  <si>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</si>
  <si>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</si>
  <si>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</si>
  <si>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</si>
  <si>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</si>
  <si>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</si>
  <si>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</si>
  <si>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</si>
  <si>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</si>
  <si>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</si>
  <si>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</si>
  <si>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</si>
  <si>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</si>
  <si>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</si>
  <si>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</si>
  <si>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</si>
  <si>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</si>
  <si>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</si>
  <si>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</si>
  <si>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</si>
  <si>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</si>
  <si>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</si>
  <si>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</si>
  <si>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</si>
  <si>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</si>
  <si>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</si>
  <si>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</si>
  <si>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</si>
  <si>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</si>
  <si>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</si>
  <si>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</si>
  <si>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</si>
  <si>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</si>
  <si>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</si>
  <si>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</si>
  <si>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</si>
  <si>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</si>
  <si>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</si>
  <si>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</si>
  <si>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</si>
  <si>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</si>
  <si>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</si>
  <si>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</si>
  <si>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</si>
  <si>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</si>
  <si>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</si>
  <si>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</si>
  <si>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</si>
  <si>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</si>
  <si>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</si>
  <si>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</si>
  <si>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</si>
  <si>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</si>
  <si>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</si>
  <si>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</si>
  <si>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</si>
  <si>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</si>
  <si>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</si>
  <si>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</si>
  <si>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</si>
  <si>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</si>
  <si>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</si>
  <si>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</si>
  <si>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</si>
  <si>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</si>
  <si>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</si>
  <si>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</si>
  <si>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</si>
  <si>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</si>
  <si>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</si>
  <si>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</si>
  <si>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</si>
  <si>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</si>
  <si>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</si>
  <si>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</si>
  <si>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</si>
  <si>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</si>
  <si>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</si>
  <si>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</si>
  <si>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</si>
  <si>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</si>
  <si>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</si>
  <si>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</si>
  <si>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</si>
  <si>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</si>
  <si>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</si>
  <si>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</si>
  <si>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</si>
  <si>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</si>
  <si>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</si>
  <si>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</si>
  <si>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</si>
  <si>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</si>
  <si>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</si>
  <si>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</si>
  <si>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</si>
  <si>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</si>
  <si>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</si>
  <si>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</si>
  <si>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</si>
  <si>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</si>
  <si>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</si>
  <si>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</si>
  <si>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</si>
  <si>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</si>
  <si>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</si>
  <si>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</si>
  <si>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</si>
  <si>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</si>
  <si>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</si>
  <si>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</si>
  <si>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</si>
  <si>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</si>
  <si>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</si>
  <si>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</si>
  <si>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</si>
  <si>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</si>
  <si>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</si>
  <si>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</si>
  <si>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</si>
  <si>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</si>
  <si>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</si>
  <si>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</si>
  <si>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</si>
  <si>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</si>
  <si>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</si>
  <si>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</si>
  <si>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</si>
  <si>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</si>
  <si>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</si>
  <si>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</si>
  <si>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</si>
  <si>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</si>
  <si>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</si>
  <si>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</si>
  <si>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</si>
  <si>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</si>
  <si>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</si>
  <si>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</si>
  <si>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</si>
  <si>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</si>
  <si>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</si>
  <si>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</si>
  <si>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</si>
  <si>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</si>
  <si>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</si>
  <si>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</si>
  <si>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</si>
  <si>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</si>
  <si>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</si>
  <si>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</si>
  <si>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</si>
  <si>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</si>
  <si>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</si>
  <si>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</si>
  <si>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</si>
  <si>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</si>
  <si>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</si>
  <si>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</si>
  <si>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</si>
  <si>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</si>
  <si>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</si>
  <si>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</si>
  <si>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</si>
  <si>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</si>
  <si>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</si>
  <si>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</si>
  <si>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</si>
  <si>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</si>
  <si>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</si>
  <si>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</si>
  <si>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</si>
  <si>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</si>
  <si>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</si>
  <si>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</si>
  <si>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</si>
  <si>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</si>
  <si>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</si>
  <si>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</si>
  <si>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</si>
  <si>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</si>
  <si>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</si>
  <si>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</si>
  <si>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</si>
  <si>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</si>
  <si>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</si>
  <si>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</si>
  <si>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</si>
  <si>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</si>
  <si>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</si>
  <si>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</si>
  <si>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</si>
  <si>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</si>
  <si>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</si>
  <si>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</si>
  <si>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</si>
  <si>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</si>
  <si>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</si>
  <si>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</si>
  <si>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</si>
  <si>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</si>
  <si>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</si>
  <si>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</si>
  <si>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</si>
  <si>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</si>
  <si>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</si>
  <si>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</si>
  <si>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</si>
  <si>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</si>
  <si>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</si>
  <si>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</si>
  <si>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</si>
  <si>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</si>
  <si>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</si>
  <si>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</si>
  <si>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</si>
  <si>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</si>
  <si>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</si>
  <si>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</si>
  <si>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</si>
  <si>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</si>
  <si>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</si>
  <si>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</si>
  <si>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</si>
  <si>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</si>
  <si>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</si>
  <si>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</si>
  <si>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</si>
  <si>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</si>
  <si>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</si>
  <si>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</si>
  <si>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</si>
  <si>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</si>
  <si>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</si>
  <si>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</si>
  <si>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</si>
  <si>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</si>
  <si>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</si>
  <si>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</si>
  <si>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</si>
  <si>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</si>
  <si>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</si>
  <si>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</si>
  <si>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</si>
  <si>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</si>
  <si>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</si>
  <si>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</si>
  <si>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</si>
  <si>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</si>
  <si>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</si>
  <si>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</si>
  <si>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</si>
  <si>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</si>
  <si>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</si>
  <si>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</si>
  <si>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</si>
  <si>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</si>
  <si>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</si>
  <si>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</si>
  <si>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</si>
  <si>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</si>
  <si>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</si>
  <si>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</si>
  <si>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</si>
  <si>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</si>
  <si>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</si>
  <si>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</si>
  <si>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</si>
  <si>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</si>
  <si>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</si>
  <si>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</si>
  <si>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</si>
  <si>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</si>
  <si>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</si>
  <si>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</si>
  <si>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</si>
  <si>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</si>
  <si>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</si>
  <si>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</si>
  <si>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</si>
  <si>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</si>
  <si>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</si>
  <si>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</si>
  <si>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</si>
  <si>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</si>
  <si>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</si>
  <si>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</si>
  <si>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</si>
  <si>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</si>
  <si>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</si>
  <si>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</si>
  <si>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</si>
  <si>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</si>
  <si>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</si>
  <si>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</si>
  <si>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</si>
  <si>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</si>
  <si>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</si>
  <si>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</si>
  <si>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</si>
  <si>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</si>
  <si>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</si>
  <si>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</si>
  <si>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</si>
  <si>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</si>
  <si>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</si>
  <si>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</si>
  <si>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</si>
  <si>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</si>
  <si>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</si>
  <si>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</si>
  <si>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</si>
  <si>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</si>
  <si>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</si>
  <si>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</si>
  <si>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</si>
  <si>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</si>
  <si>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</si>
  <si>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</si>
  <si>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</si>
  <si>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</si>
  <si>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</si>
  <si>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</si>
  <si>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</si>
  <si>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</si>
  <si>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</si>
  <si>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</si>
  <si>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</si>
  <si>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</si>
  <si>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</si>
  <si>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</si>
  <si>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</si>
  <si>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</si>
  <si>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</si>
  <si>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</si>
  <si>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</si>
  <si>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</si>
  <si>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</si>
  <si>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</si>
  <si>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</si>
  <si>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</si>
  <si>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</si>
  <si>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</si>
  <si>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</si>
  <si>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</si>
  <si>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</si>
  <si>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</si>
  <si>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</si>
  <si>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</si>
  <si>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</si>
  <si>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</si>
  <si>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</si>
  <si>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</si>
  <si>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</si>
  <si>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</si>
  <si>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</si>
  <si>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</si>
  <si>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</si>
  <si>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</si>
  <si>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</si>
  <si>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</si>
  <si>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</si>
  <si>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</si>
  <si>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</si>
  <si>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</si>
  <si>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</si>
  <si>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</si>
  <si>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</si>
  <si>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</si>
  <si>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</si>
  <si>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</si>
  <si>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</si>
  <si>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</si>
  <si>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</si>
  <si>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</si>
  <si>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</si>
  <si>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</si>
  <si>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</si>
  <si>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</si>
  <si>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</si>
  <si>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</si>
  <si>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</si>
  <si>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</si>
  <si>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</si>
  <si>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</si>
  <si>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</si>
  <si>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</si>
  <si>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</si>
  <si>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</si>
  <si>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</si>
  <si>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</si>
  <si>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</si>
  <si>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</si>
  <si>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</si>
  <si>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</si>
  <si>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</si>
  <si>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</si>
  <si>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</si>
  <si>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</si>
  <si>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</si>
  <si>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</si>
  <si>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</si>
  <si>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</si>
  <si>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</si>
  <si>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</si>
  <si>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</si>
  <si>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</si>
  <si>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</si>
  <si>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</si>
  <si>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</si>
  <si>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</si>
  <si>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</si>
  <si>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</si>
  <si>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</si>
  <si>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</si>
  <si>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</si>
  <si>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</si>
  <si>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</si>
  <si>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</si>
  <si>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</si>
  <si>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</si>
  <si>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</si>
  <si>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</si>
  <si>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</si>
  <si>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</si>
  <si>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</si>
  <si>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</si>
  <si>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</si>
  <si>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</si>
  <si>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</si>
  <si>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</si>
  <si>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</si>
  <si>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</si>
  <si>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</si>
  <si>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</si>
  <si>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</si>
  <si>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</si>
  <si>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</si>
  <si>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</si>
  <si>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</si>
  <si>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</si>
  <si>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</si>
  <si>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</si>
  <si>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</si>
  <si>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</si>
  <si>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</si>
  <si>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</si>
  <si>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</si>
  <si>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</si>
  <si>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</si>
  <si>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</si>
  <si>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</si>
  <si>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</si>
  <si>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</si>
  <si>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</si>
  <si>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</si>
  <si>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</si>
  <si>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</si>
  <si>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</si>
  <si>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</si>
  <si>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</si>
  <si>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</si>
  <si>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</si>
  <si>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</si>
  <si>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</si>
  <si>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</si>
  <si>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</si>
  <si>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</si>
  <si>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</si>
  <si>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</si>
  <si>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</si>
  <si>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</si>
  <si>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</si>
  <si>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</si>
  <si>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</si>
  <si>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</si>
  <si>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</si>
  <si>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</si>
  <si>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</si>
  <si>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</si>
  <si>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</si>
  <si>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</si>
  <si>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</si>
  <si>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</si>
  <si>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</si>
  <si>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</si>
  <si>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</si>
  <si>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</si>
  <si>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</si>
  <si>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</si>
  <si>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</si>
  <si>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</si>
  <si>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</si>
  <si>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</si>
  <si>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</si>
  <si>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</si>
  <si>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</si>
  <si>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</si>
  <si>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</si>
  <si>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</si>
  <si>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</si>
  <si>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</si>
  <si>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</si>
  <si>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</si>
  <si>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</si>
  <si>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</si>
  <si>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</si>
  <si>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</si>
  <si>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</si>
  <si>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</si>
  <si>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</si>
  <si>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</si>
  <si>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</si>
  <si>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</si>
  <si>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</si>
  <si>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</si>
  <si>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</si>
  <si>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</si>
  <si>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</si>
  <si>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</si>
  <si>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</si>
  <si>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</si>
  <si>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</si>
  <si>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</si>
  <si>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</si>
  <si>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</si>
  <si>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</si>
  <si>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</si>
  <si>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</si>
  <si>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</si>
  <si>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</si>
  <si>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</si>
  <si>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</si>
  <si>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</si>
  <si>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</si>
  <si>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</si>
  <si>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</si>
  <si>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</si>
  <si>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</si>
  <si>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</si>
  <si>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</si>
  <si>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</si>
  <si>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</si>
  <si>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</si>
  <si>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</si>
  <si>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</si>
  <si>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</si>
  <si>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</si>
  <si>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</si>
  <si>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</si>
  <si>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</si>
  <si>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</si>
  <si>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</si>
  <si>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</si>
  <si>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</si>
  <si>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</si>
  <si>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</si>
  <si>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</si>
  <si>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</si>
  <si>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</si>
  <si>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</si>
  <si>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</si>
  <si>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</si>
  <si>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</si>
  <si>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</si>
  <si>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</si>
  <si>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</si>
  <si>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</si>
  <si>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</si>
  <si>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</si>
  <si>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</si>
  <si>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</si>
  <si>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</si>
  <si>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</si>
  <si>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</si>
  <si>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</si>
  <si>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</si>
  <si>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</si>
  <si>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</si>
  <si>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</si>
  <si>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</si>
  <si>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</si>
  <si>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</si>
  <si>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</si>
  <si>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</si>
  <si>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</si>
  <si>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</si>
  <si>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</si>
  <si>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</si>
  <si>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</si>
  <si>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</si>
  <si>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</si>
  <si>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</si>
  <si>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</si>
  <si>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</si>
  <si>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</si>
  <si>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</si>
  <si>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</si>
  <si>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</si>
  <si>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</si>
  <si>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</si>
  <si>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</si>
  <si>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</si>
  <si>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</si>
  <si>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</si>
  <si>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</si>
  <si>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</si>
  <si>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</si>
  <si>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</si>
  <si>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</si>
  <si>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</si>
  <si>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</si>
  <si>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</si>
  <si>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</si>
  <si>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</si>
  <si>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</si>
  <si>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</si>
  <si>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</si>
  <si>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</si>
  <si>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</si>
  <si>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</si>
  <si>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</si>
  <si>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</si>
  <si>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</si>
  <si>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</si>
  <si>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</si>
  <si>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</si>
  <si>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</si>
  <si>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</si>
  <si>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</si>
  <si>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</si>
  <si>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</si>
  <si>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</si>
  <si>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</si>
  <si>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</si>
  <si>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</si>
  <si>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</si>
  <si>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</si>
  <si>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</si>
  <si>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</si>
  <si>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</si>
  <si>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</si>
  <si>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</si>
  <si>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</si>
  <si>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</si>
  <si>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</si>
  <si>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</si>
  <si>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</si>
  <si>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</si>
  <si>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</si>
  <si>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</si>
  <si>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</si>
  <si>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</si>
  <si>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</si>
  <si>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</si>
  <si>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</si>
  <si>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</si>
  <si>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</si>
  <si>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</si>
  <si>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</si>
  <si>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</si>
  <si>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</si>
  <si>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</si>
  <si>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</si>
  <si>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</si>
  <si>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</si>
  <si>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</si>
  <si>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</si>
  <si>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</si>
  <si>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</si>
  <si>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</si>
  <si>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</si>
  <si>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</si>
  <si>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</si>
  <si>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</si>
  <si>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</si>
  <si>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</si>
  <si>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</si>
  <si>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</si>
  <si>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</si>
  <si>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</si>
  <si>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</si>
  <si>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</si>
  <si>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</si>
  <si>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</si>
  <si>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</si>
  <si>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</si>
  <si>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</si>
  <si>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</si>
  <si>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</si>
  <si>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</si>
  <si>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</si>
  <si>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</si>
  <si>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</si>
  <si>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</si>
  <si>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</si>
  <si>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</si>
  <si>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</si>
  <si>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</si>
  <si>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</si>
  <si>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</si>
  <si>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</si>
  <si>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</si>
  <si>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</si>
  <si>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</si>
  <si>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</si>
  <si>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</si>
  <si>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</si>
  <si>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</si>
  <si>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</si>
  <si>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</si>
  <si>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</si>
  <si>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</si>
  <si>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</si>
  <si>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</si>
  <si>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</si>
  <si>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</si>
  <si>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</si>
  <si>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</si>
  <si>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</si>
  <si>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</si>
  <si>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</si>
  <si>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</si>
  <si>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</si>
  <si>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</si>
  <si>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</si>
  <si>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</si>
  <si>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</si>
  <si>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</si>
  <si>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</si>
  <si>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</si>
  <si>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</si>
  <si>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</si>
  <si>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</si>
  <si>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</si>
  <si>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</si>
  <si>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</si>
  <si>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</si>
  <si>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</si>
  <si>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</si>
  <si>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</si>
  <si>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</si>
  <si>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</si>
  <si>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</si>
  <si>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</si>
  <si>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</si>
  <si>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</si>
  <si>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</si>
  <si>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</si>
  <si>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</si>
  <si>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</si>
  <si>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</si>
  <si>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</si>
  <si>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</si>
  <si>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</si>
  <si>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</si>
  <si>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</si>
  <si>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</si>
  <si>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</si>
  <si>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</si>
  <si>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</si>
  <si>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</si>
  <si>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</si>
  <si>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</si>
  <si>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</si>
  <si>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</si>
  <si>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</si>
  <si>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</si>
  <si>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</si>
  <si>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</si>
  <si>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</si>
  <si>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</si>
  <si>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</si>
  <si>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</si>
  <si>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</si>
  <si>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</si>
  <si>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</si>
  <si>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</si>
  <si>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</si>
  <si>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</si>
  <si>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</si>
  <si>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</si>
  <si>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</si>
  <si>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</si>
  <si>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</si>
  <si>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</si>
  <si>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</si>
  <si>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</si>
  <si>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</si>
  <si>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</si>
  <si>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</si>
  <si>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</si>
  <si>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</si>
  <si>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</si>
  <si>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</si>
  <si>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</si>
  <si>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</si>
  <si>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</si>
  <si>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</si>
  <si>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</si>
  <si>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</si>
  <si>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</si>
  <si>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</si>
  <si>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</si>
  <si>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</si>
  <si>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</si>
  <si>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</si>
  <si>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</si>
  <si>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</si>
  <si>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</si>
  <si>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</si>
  <si>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</si>
  <si>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</si>
  <si>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</si>
  <si>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</si>
  <si>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</si>
  <si>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</si>
  <si>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</si>
  <si>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</si>
  <si>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</si>
  <si>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</si>
  <si>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</si>
  <si>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</si>
  <si>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</si>
  <si>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</si>
  <si>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</si>
  <si>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</si>
  <si>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</si>
  <si>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</si>
  <si>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</si>
  <si>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</si>
  <si>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</si>
  <si>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</si>
  <si>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</si>
  <si>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</si>
  <si>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</si>
  <si>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</si>
  <si>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</si>
  <si>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</si>
  <si>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</si>
  <si>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</si>
  <si>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</si>
  <si>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</si>
  <si>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</si>
  <si>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</si>
  <si>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</si>
  <si>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</si>
  <si>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</si>
  <si>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</si>
  <si>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</si>
  <si>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</si>
  <si>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</si>
  <si>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</si>
  <si>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</si>
  <si>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</si>
  <si>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</si>
  <si>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</si>
  <si>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</si>
  <si>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</si>
  <si>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</si>
  <si>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</si>
  <si>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</si>
  <si>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</si>
  <si>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</si>
  <si>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</si>
  <si>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</si>
  <si>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</si>
  <si>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</si>
  <si>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</si>
  <si>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</si>
  <si>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</si>
  <si>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</si>
  <si>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</si>
  <si>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</si>
  <si>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</si>
  <si>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</si>
  <si>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</si>
  <si>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</si>
  <si>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</si>
  <si>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</si>
  <si>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</si>
  <si>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</si>
  <si>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</si>
  <si>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</si>
  <si>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</si>
  <si>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</si>
  <si>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</si>
  <si>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</si>
  <si>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</si>
  <si>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</si>
  <si>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</si>
  <si>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</si>
  <si>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</si>
  <si>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</si>
  <si>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</si>
  <si>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</si>
  <si>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</si>
  <si>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</si>
  <si>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</si>
  <si>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</si>
  <si>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</si>
  <si>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</si>
  <si>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</si>
  <si>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</si>
  <si>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</si>
  <si>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</si>
  <si>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</si>
  <si>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</si>
  <si>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</si>
  <si>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</si>
  <si>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</si>
  <si>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</si>
  <si>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</si>
  <si>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</si>
  <si>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</si>
  <si>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</si>
  <si>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</si>
  <si>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</si>
  <si>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</si>
  <si>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</si>
  <si>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</si>
  <si>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</si>
  <si>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</si>
  <si>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</si>
  <si>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</si>
  <si>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</si>
  <si>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</si>
  <si>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</si>
  <si>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</si>
  <si>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</si>
  <si>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</si>
  <si>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</si>
  <si>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</si>
  <si>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</si>
  <si>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</si>
  <si>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</si>
  <si>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</si>
  <si>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</si>
  <si>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</si>
  <si>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</si>
  <si>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</si>
  <si>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</si>
  <si>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</si>
  <si>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</si>
  <si>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</si>
  <si>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</si>
  <si>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</si>
  <si>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</si>
  <si>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</si>
  <si>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</si>
  <si>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</si>
  <si>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</si>
  <si>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</si>
  <si>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</si>
  <si>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</si>
  <si>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</si>
  <si>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</si>
  <si>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</si>
  <si>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</si>
  <si>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</si>
  <si>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</si>
  <si>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</si>
  <si>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</si>
  <si>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</si>
  <si>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</si>
  <si>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</si>
  <si>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</si>
  <si>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</si>
  <si>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</si>
  <si>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</si>
  <si>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</si>
  <si>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</si>
  <si>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</si>
  <si>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</si>
  <si>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</si>
  <si>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</si>
  <si>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</si>
  <si>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</si>
  <si>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</si>
  <si>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</si>
  <si>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</si>
  <si>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</si>
  <si>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</si>
  <si>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</si>
  <si>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</si>
  <si>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</si>
  <si>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</si>
  <si>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</si>
  <si>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</si>
  <si>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</si>
  <si>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</si>
  <si>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</si>
  <si>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</si>
  <si>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</si>
  <si>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</si>
  <si>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</si>
  <si>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</si>
  <si>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</si>
  <si>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</si>
  <si>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</si>
  <si>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</si>
  <si>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</si>
  <si>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</si>
  <si>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</si>
  <si>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</si>
  <si>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</si>
  <si>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</si>
  <si>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</si>
  <si>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</si>
  <si>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</si>
  <si>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</si>
  <si>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</si>
  <si>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</si>
  <si>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</si>
  <si>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</si>
  <si>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</si>
  <si>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</si>
  <si>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</si>
  <si>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</si>
  <si>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</si>
  <si>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</si>
  <si>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</si>
  <si>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</si>
  <si>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</si>
  <si>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</si>
  <si>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</si>
  <si>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</si>
  <si>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</si>
  <si>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</si>
  <si>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</si>
  <si>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</si>
  <si>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</si>
  <si>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</si>
  <si>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</si>
  <si>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</si>
  <si>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</si>
  <si>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</si>
  <si>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</si>
  <si>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</si>
  <si>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</si>
  <si>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</si>
  <si>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</si>
  <si>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</si>
  <si>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</si>
  <si>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</si>
  <si>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</si>
  <si>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</si>
  <si>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</si>
  <si>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</si>
  <si>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</si>
  <si>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</si>
  <si>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</si>
  <si>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</si>
  <si>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</si>
  <si>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</si>
  <si>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</si>
  <si>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</si>
  <si>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</si>
  <si>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</si>
  <si>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</si>
  <si>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</si>
  <si>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</si>
  <si>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</si>
  <si>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</si>
  <si>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</si>
  <si>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</si>
  <si>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</si>
  <si>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</si>
  <si>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</si>
  <si>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</si>
  <si>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</si>
  <si>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</si>
  <si>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</si>
  <si>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</si>
  <si>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</si>
  <si>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</si>
  <si>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</si>
  <si>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</si>
  <si>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</si>
  <si>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</si>
  <si>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</si>
  <si>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</si>
  <si>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</si>
  <si>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</si>
  <si>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</si>
  <si>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</si>
  <si>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</si>
  <si>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</si>
  <si>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</si>
  <si>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</si>
  <si>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</si>
  <si>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</si>
  <si>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</si>
  <si>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</si>
  <si>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</si>
  <si>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</si>
  <si>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</si>
  <si>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</si>
  <si>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</si>
  <si>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</si>
  <si>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</si>
  <si>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</si>
  <si>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</si>
  <si>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</si>
  <si>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</si>
  <si>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</si>
  <si>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</si>
  <si>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</si>
  <si>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</si>
  <si>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</si>
  <si>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</si>
  <si>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</si>
  <si>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</si>
  <si>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</si>
  <si>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</si>
  <si>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</si>
  <si>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</si>
  <si>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</si>
  <si>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</si>
  <si>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</si>
  <si>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</si>
  <si>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</si>
  <si>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</si>
  <si>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</si>
  <si>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</si>
  <si>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</si>
  <si>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</si>
  <si>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</si>
  <si>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</si>
  <si>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</si>
  <si>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</si>
  <si>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</si>
  <si>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</si>
  <si>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</si>
  <si>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</si>
  <si>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</si>
  <si>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</si>
  <si>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</si>
  <si>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</si>
  <si>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</si>
  <si>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</si>
  <si>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</si>
  <si>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</si>
  <si>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</si>
  <si>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</si>
  <si>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</si>
  <si>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</si>
  <si>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</si>
  <si>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</si>
  <si>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</si>
  <si>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</si>
  <si>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</si>
  <si>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</si>
  <si>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</si>
  <si>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</si>
  <si>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</si>
  <si>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</si>
  <si>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</si>
  <si>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</si>
  <si>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</si>
  <si>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</si>
  <si>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</si>
  <si>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</si>
  <si>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</si>
  <si>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</si>
  <si>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</si>
  <si>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</si>
  <si>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</si>
  <si>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</si>
  <si>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</si>
  <si>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</si>
  <si>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</si>
  <si>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</si>
  <si>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</si>
  <si>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</si>
  <si>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</si>
  <si>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</si>
  <si>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</si>
  <si>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</si>
  <si>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</si>
  <si>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</si>
  <si>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</si>
  <si>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</si>
  <si>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</si>
  <si>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</si>
  <si>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</si>
  <si>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</si>
  <si>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</si>
  <si>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</si>
  <si>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</si>
  <si>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</si>
  <si>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</si>
  <si>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</si>
  <si>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</si>
  <si>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</si>
  <si>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</si>
  <si>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</si>
  <si>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</si>
  <si>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</si>
  <si>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</si>
  <si>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</si>
  <si>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</si>
  <si>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</si>
  <si>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</si>
  <si>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</si>
  <si>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</si>
  <si>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</si>
  <si>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</si>
  <si>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</si>
  <si>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</si>
  <si>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</si>
  <si>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</si>
  <si>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</si>
  <si>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</si>
  <si>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</si>
  <si>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</si>
  <si>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</si>
  <si>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</si>
  <si>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</si>
  <si>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</si>
  <si>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</si>
  <si>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</si>
  <si>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</si>
  <si>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</si>
  <si>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</si>
  <si>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</si>
  <si>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</si>
  <si>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</si>
  <si>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</si>
  <si>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</si>
  <si>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</si>
  <si>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</si>
  <si>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</si>
  <si>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</si>
  <si>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</si>
  <si>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</si>
  <si>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</si>
  <si>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</si>
  <si>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</si>
  <si>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</si>
  <si>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</si>
  <si>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</si>
  <si>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</si>
  <si>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</si>
  <si>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</si>
  <si>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</si>
  <si>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</si>
  <si>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</si>
  <si>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</si>
  <si>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</si>
  <si>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</si>
  <si>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</si>
  <si>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</si>
  <si>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</si>
  <si>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</si>
  <si>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</si>
  <si>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</si>
  <si>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</si>
  <si>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</si>
  <si>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</si>
  <si>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</si>
  <si>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</si>
  <si>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</si>
  <si>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</si>
  <si>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</si>
  <si>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</si>
  <si>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</si>
  <si>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</si>
  <si>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</si>
  <si>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</si>
  <si>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</si>
  <si>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</si>
  <si>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</si>
  <si>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</si>
  <si>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</si>
  <si>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</si>
  <si>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</si>
  <si>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</si>
  <si>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</si>
  <si>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</si>
  <si>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</si>
  <si>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</si>
  <si>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</si>
  <si>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</si>
  <si>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</si>
  <si>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</si>
  <si>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</si>
  <si>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</si>
  <si>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</si>
  <si>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</si>
  <si>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</si>
  <si>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</si>
  <si>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</si>
  <si>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</si>
  <si>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</si>
  <si>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</si>
  <si>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</si>
  <si>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</si>
  <si>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</si>
  <si>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</si>
  <si>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</si>
  <si>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</si>
  <si>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</si>
  <si>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</si>
  <si>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</si>
  <si>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</si>
  <si>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</si>
  <si>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</si>
  <si>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</si>
  <si>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</si>
  <si>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</si>
  <si>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</si>
  <si>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</si>
  <si>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</si>
  <si>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</si>
  <si>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</si>
  <si>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</si>
  <si>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</si>
  <si>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</si>
  <si>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</si>
  <si>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</si>
  <si>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</si>
  <si>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</si>
  <si>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</si>
  <si>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</si>
  <si>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</si>
  <si>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</si>
  <si>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</si>
  <si>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</si>
  <si>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</si>
  <si>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</si>
  <si>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</si>
  <si>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</si>
  <si>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</si>
  <si>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</si>
  <si>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</si>
  <si>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</si>
  <si>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</si>
  <si>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</si>
  <si>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</si>
  <si>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</si>
  <si>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</si>
  <si>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</si>
  <si>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</si>
  <si>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</si>
  <si>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</si>
  <si>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</si>
  <si>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</si>
  <si>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</si>
  <si>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</si>
  <si>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</si>
  <si>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</si>
  <si>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</si>
  <si>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</si>
  <si>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</si>
  <si>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</si>
  <si>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</si>
  <si>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</si>
  <si>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</si>
  <si>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</si>
  <si>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</si>
  <si>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</si>
  <si>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</si>
  <si>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</si>
  <si>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</si>
  <si>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</si>
  <si>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</si>
  <si>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</si>
  <si>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</si>
  <si>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</si>
  <si>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</si>
  <si>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</si>
  <si>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</si>
  <si>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</si>
  <si>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</si>
  <si>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</si>
  <si>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</si>
  <si>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</si>
  <si>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</si>
  <si>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</si>
  <si>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</si>
  <si>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</si>
  <si>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</si>
  <si>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</si>
  <si>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</si>
  <si>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</si>
  <si>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</si>
  <si>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</si>
  <si>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</si>
  <si>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</si>
  <si>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</si>
  <si>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</si>
  <si>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</si>
  <si>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</si>
  <si>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</si>
  <si>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</si>
  <si>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</si>
  <si>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</si>
  <si>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</si>
  <si>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</si>
  <si>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</si>
  <si>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</si>
  <si>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</si>
  <si>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</si>
  <si>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</si>
  <si>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</si>
  <si>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</si>
  <si>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</si>
  <si>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</si>
  <si>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</si>
  <si>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</si>
  <si>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</si>
  <si>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</si>
  <si>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</si>
  <si>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</si>
  <si>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</si>
  <si>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</si>
  <si>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</si>
  <si>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</si>
  <si>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</si>
  <si>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</si>
  <si>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</si>
  <si>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</si>
  <si>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</si>
  <si>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</si>
  <si>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</si>
  <si>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</si>
  <si>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</si>
  <si>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</si>
  <si>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</si>
  <si>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</si>
  <si>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</si>
  <si>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</si>
  <si>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</si>
  <si>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</si>
  <si>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</si>
  <si>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</si>
  <si>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</si>
  <si>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</si>
  <si>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</si>
  <si>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</si>
  <si>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</si>
  <si>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</si>
  <si>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</si>
  <si>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</si>
  <si>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</si>
  <si>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</si>
  <si>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</si>
  <si>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</si>
  <si>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</si>
  <si>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</si>
  <si>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</si>
  <si>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</si>
  <si>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</si>
  <si>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</si>
  <si>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</si>
  <si>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</si>
  <si>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</si>
  <si>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</si>
  <si>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</si>
  <si>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</si>
  <si>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</si>
  <si>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</si>
  <si>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</si>
  <si>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</si>
  <si>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</si>
  <si>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</si>
  <si>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</si>
  <si>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</si>
  <si>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</si>
  <si>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</si>
  <si>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</si>
  <si>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</si>
  <si>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</si>
  <si>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</si>
  <si>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</si>
  <si>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</si>
  <si>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</si>
  <si>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</si>
  <si>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</si>
  <si>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</si>
  <si>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</si>
  <si>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</si>
  <si>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</si>
  <si>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</si>
  <si>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</si>
  <si>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</si>
  <si>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</si>
  <si>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</si>
  <si>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</si>
  <si>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</si>
  <si>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</si>
  <si>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</si>
  <si>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</si>
  <si>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</si>
  <si>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</si>
  <si>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</si>
  <si>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</si>
  <si>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</si>
  <si>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</si>
  <si>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</si>
  <si>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</si>
  <si>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</si>
  <si>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</si>
  <si>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</si>
  <si>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</si>
  <si>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</si>
  <si>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</si>
  <si>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</si>
  <si>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</si>
  <si>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</si>
  <si>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</si>
  <si>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</si>
  <si>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</si>
  <si>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</si>
  <si>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</si>
  <si>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</si>
  <si>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</si>
  <si>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</si>
  <si>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</si>
  <si>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</si>
  <si>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</si>
  <si>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</si>
  <si>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</si>
  <si>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</si>
  <si>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</si>
  <si>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</si>
  <si>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</si>
  <si>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</si>
  <si>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</si>
  <si>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</si>
  <si>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</si>
  <si>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</si>
  <si>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</si>
  <si>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</si>
  <si>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</si>
  <si>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</si>
  <si>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</si>
  <si>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</si>
  <si>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</si>
  <si>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</si>
  <si>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</si>
  <si>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</si>
  <si>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</si>
  <si>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</si>
  <si>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</si>
  <si>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</si>
  <si>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</si>
  <si>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</si>
  <si>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</si>
  <si>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</si>
  <si>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</si>
  <si>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</si>
  <si>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</si>
  <si>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</si>
  <si>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</si>
  <si>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</si>
  <si>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</si>
  <si>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</si>
  <si>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</si>
  <si>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</si>
  <si>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</si>
  <si>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</si>
  <si>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</si>
  <si>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</si>
  <si>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</si>
  <si>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</si>
  <si>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</si>
  <si>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</si>
  <si>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</si>
  <si>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</si>
  <si>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</si>
  <si>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</si>
  <si>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</si>
  <si>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</si>
  <si>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</si>
  <si>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</si>
  <si>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</si>
  <si>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</si>
  <si>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</si>
  <si>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</si>
  <si>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</si>
  <si>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</si>
  <si>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</si>
  <si>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</si>
  <si>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</si>
  <si>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</si>
  <si>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</si>
  <si>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</si>
  <si>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</si>
  <si>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</si>
  <si>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</si>
  <si>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</si>
  <si>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</si>
  <si>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</si>
  <si>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</si>
  <si>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</si>
  <si>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</si>
  <si>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</si>
  <si>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</si>
  <si>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</si>
  <si>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</si>
  <si>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</si>
  <si>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</si>
  <si>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</si>
  <si>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</si>
  <si>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</si>
  <si>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</si>
  <si>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</si>
  <si>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</si>
  <si>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</si>
  <si>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</si>
  <si>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</si>
  <si>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</si>
  <si>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</si>
  <si>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</si>
  <si>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</si>
  <si>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</si>
  <si>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</si>
  <si>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</si>
  <si>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</si>
  <si>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</si>
  <si>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</si>
  <si>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</si>
  <si>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</si>
  <si>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</si>
  <si>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</si>
  <si>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</si>
  <si>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</si>
  <si>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</si>
  <si>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</si>
  <si>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</si>
  <si>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</si>
  <si>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</si>
  <si>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</si>
  <si>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</si>
  <si>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</si>
  <si>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</si>
  <si>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</si>
  <si>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</si>
  <si>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</si>
  <si>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</si>
  <si>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</si>
  <si>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</si>
  <si>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</si>
  <si>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</si>
  <si>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</si>
  <si>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</si>
  <si>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</si>
  <si>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</si>
  <si>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</si>
  <si>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</si>
  <si>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</si>
  <si>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</si>
  <si>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</si>
  <si>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</si>
  <si>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</si>
  <si>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</si>
  <si>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</si>
  <si>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</si>
  <si>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</si>
  <si>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</si>
  <si>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</si>
  <si>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</si>
  <si>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</si>
  <si>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</si>
  <si>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</si>
  <si>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</si>
  <si>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</si>
  <si>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</si>
  <si>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</si>
  <si>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</si>
  <si>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</si>
  <si>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</si>
  <si>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</si>
  <si>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</si>
  <si>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</si>
  <si>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</si>
  <si>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</si>
  <si>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</si>
  <si>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</si>
  <si>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</si>
  <si>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</si>
  <si>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</si>
  <si>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</si>
  <si>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</si>
  <si>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</si>
  <si>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</si>
  <si>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</si>
  <si>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</si>
  <si>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</si>
  <si>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</si>
  <si>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</si>
  <si>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</si>
  <si>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</si>
  <si>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</si>
  <si>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</si>
  <si>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</si>
  <si>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</si>
  <si>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</si>
  <si>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</si>
  <si>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</si>
  <si>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</si>
  <si>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</si>
  <si>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</si>
  <si>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</si>
  <si>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</si>
  <si>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</si>
  <si>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</si>
  <si>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</si>
  <si>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</si>
  <si>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</si>
  <si>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</si>
  <si>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</si>
  <si>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</si>
  <si>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</si>
  <si>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</si>
  <si>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</si>
  <si>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</si>
  <si>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</si>
  <si>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</si>
  <si>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</si>
  <si>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</si>
  <si>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</si>
  <si>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</si>
  <si>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</si>
  <si>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</si>
  <si>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</si>
  <si>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</si>
  <si>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</si>
  <si>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</si>
  <si>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</si>
  <si>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</si>
  <si>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</si>
  <si>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</si>
  <si>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</si>
  <si>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</si>
  <si>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</si>
  <si>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</si>
  <si>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</si>
  <si>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</si>
  <si>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</si>
  <si>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</si>
  <si>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</si>
  <si>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</si>
  <si>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</si>
  <si>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</si>
  <si>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</si>
  <si>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</si>
  <si>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</si>
  <si>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</si>
  <si>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</si>
  <si>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</si>
  <si>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</si>
  <si>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</si>
  <si>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</si>
  <si>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</si>
  <si>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</si>
  <si>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</si>
  <si>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</si>
  <si>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</si>
  <si>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</si>
  <si>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</si>
  <si>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</si>
  <si>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</si>
  <si>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</si>
  <si>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</si>
  <si>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</si>
  <si>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</si>
  <si>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</si>
  <si>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</si>
  <si>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</si>
  <si>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</si>
  <si>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</si>
  <si>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</si>
  <si>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</si>
  <si>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</si>
  <si>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</si>
  <si>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</si>
  <si>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</si>
  <si>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</si>
  <si>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</si>
  <si>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</si>
  <si>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</si>
  <si>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</si>
  <si>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</si>
  <si>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</si>
  <si>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</si>
  <si>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</si>
  <si>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</si>
  <si>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</si>
  <si>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</si>
  <si>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</si>
  <si>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</si>
  <si>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</si>
  <si>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</si>
  <si>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</si>
  <si>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</si>
  <si>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</si>
  <si>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</si>
  <si>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</si>
  <si>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</si>
  <si>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</si>
  <si>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</si>
  <si>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</si>
  <si>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</si>
  <si>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</si>
  <si>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</si>
  <si>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</si>
  <si>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</si>
  <si>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</si>
  <si>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</si>
  <si>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</si>
  <si>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</si>
  <si>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</si>
  <si>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</si>
  <si>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</si>
  <si>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</si>
  <si>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</si>
  <si>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</si>
  <si>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</si>
  <si>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</si>
  <si>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</si>
  <si>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</si>
  <si>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</si>
  <si>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</si>
  <si>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</si>
  <si>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</si>
  <si>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</si>
  <si>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</si>
  <si>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</si>
  <si>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</si>
  <si>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</si>
  <si>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</si>
  <si>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</si>
  <si>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</si>
  <si>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</si>
  <si>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</si>
  <si>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</si>
  <si>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</si>
  <si>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</si>
  <si>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</si>
  <si>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</si>
  <si>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</si>
  <si>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</si>
  <si>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</si>
  <si>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</si>
  <si>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</si>
  <si>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</si>
  <si>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</si>
  <si>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</si>
  <si>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</si>
  <si>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</si>
  <si>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</si>
  <si>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</si>
  <si>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</si>
  <si>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</si>
  <si>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</si>
  <si>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</si>
  <si>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</si>
  <si>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</si>
  <si>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</si>
  <si>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</si>
  <si>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</si>
  <si>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</si>
  <si>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</si>
  <si>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</si>
  <si>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</si>
  <si>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</si>
  <si>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</si>
  <si>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</si>
  <si>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</si>
  <si>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</si>
  <si>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</si>
  <si>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</si>
  <si>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</si>
  <si>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</si>
  <si>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</si>
  <si>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</si>
  <si>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</si>
  <si>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</si>
  <si>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</si>
  <si>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</si>
  <si>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</si>
  <si>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</si>
  <si>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</si>
  <si>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</si>
  <si>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</si>
  <si>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</si>
  <si>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</si>
  <si>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</si>
  <si>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</si>
  <si>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</si>
  <si>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</si>
  <si>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</si>
  <si>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</si>
  <si>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</si>
  <si>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</si>
  <si>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</si>
  <si>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</si>
  <si>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</si>
  <si>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</si>
  <si>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</si>
  <si>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</si>
  <si>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</si>
  <si>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</si>
  <si>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</si>
  <si>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</si>
  <si>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</si>
  <si>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</si>
  <si>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</si>
  <si>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</si>
  <si>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</si>
  <si>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</si>
  <si>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</si>
  <si>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</si>
  <si>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</si>
  <si>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</si>
  <si>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</si>
  <si>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</si>
  <si>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</si>
  <si>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</si>
  <si>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</si>
  <si>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</si>
  <si>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</si>
  <si>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</si>
  <si>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</si>
  <si>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</si>
  <si>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</si>
  <si>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</si>
  <si>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</si>
  <si>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</si>
  <si>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</si>
  <si>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</si>
  <si>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</si>
  <si>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</si>
  <si>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</si>
  <si>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</si>
  <si>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</si>
  <si>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</si>
  <si>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</si>
  <si>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</si>
  <si>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</si>
  <si>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</si>
  <si>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</si>
  <si>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</si>
  <si>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</si>
  <si>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</si>
  <si>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</si>
  <si>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</si>
  <si>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</si>
  <si>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</si>
  <si>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</si>
  <si>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</si>
  <si>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</si>
  <si>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</si>
  <si>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</si>
  <si>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</si>
  <si>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</si>
  <si>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</si>
  <si>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</si>
  <si>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</si>
  <si>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</si>
  <si>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</si>
  <si>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</si>
  <si>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</si>
  <si>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</si>
  <si>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</si>
  <si>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</si>
  <si>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</si>
  <si>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</si>
  <si>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</si>
  <si>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</si>
  <si>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</si>
  <si>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</si>
  <si>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</si>
  <si>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</si>
  <si>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</si>
  <si>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</si>
  <si>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</si>
  <si>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</si>
  <si>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</si>
  <si>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</si>
  <si>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</si>
  <si>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</si>
  <si>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</si>
  <si>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</si>
  <si>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</si>
  <si>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</si>
  <si>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</si>
  <si>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</si>
  <si>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</si>
  <si>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</si>
  <si>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</si>
  <si>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</si>
  <si>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</si>
  <si>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</si>
  <si>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</si>
  <si>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</si>
  <si>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</si>
  <si>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</si>
  <si>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</si>
  <si>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</si>
  <si>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</si>
  <si>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</si>
  <si>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</si>
  <si>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</si>
  <si>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</si>
  <si>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</si>
  <si>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</si>
  <si>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</si>
  <si>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</si>
  <si>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</si>
  <si>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</si>
  <si>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</si>
  <si>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</si>
  <si>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</si>
  <si>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</si>
  <si>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</si>
  <si>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</si>
  <si>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</si>
  <si>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</si>
  <si>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</si>
  <si>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</si>
  <si>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</si>
  <si>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</si>
  <si>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</si>
  <si>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</si>
  <si>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</si>
  <si>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</si>
  <si>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</si>
  <si>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</si>
  <si>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</si>
  <si>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</si>
  <si>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</si>
  <si>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</si>
  <si>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</si>
  <si>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</si>
  <si>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</si>
  <si>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</si>
  <si>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</si>
  <si>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</si>
  <si>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</si>
  <si>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</si>
  <si>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</si>
  <si>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</si>
  <si>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</si>
  <si>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</si>
  <si>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</si>
  <si>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</si>
  <si>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</si>
  <si>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</si>
  <si>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</si>
  <si>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</si>
  <si>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</si>
  <si>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</si>
  <si>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</si>
  <si>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</si>
  <si>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</si>
  <si>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</si>
  <si>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</si>
  <si>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</si>
  <si>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</si>
  <si>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</si>
  <si>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</si>
  <si>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</si>
  <si>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</si>
  <si>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</si>
  <si>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</si>
  <si>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</si>
  <si>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</si>
  <si>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</si>
  <si>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</si>
  <si>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</si>
  <si>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</si>
  <si>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</si>
  <si>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</si>
  <si>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</si>
  <si>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</si>
  <si>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</si>
  <si>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</si>
  <si>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</si>
  <si>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</si>
  <si>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</si>
  <si>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</si>
  <si>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</si>
  <si>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</si>
  <si>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</si>
  <si>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</si>
  <si>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</si>
  <si>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</si>
  <si>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</si>
  <si>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</si>
  <si>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</si>
  <si>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</si>
  <si>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</si>
  <si>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</si>
  <si>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</si>
  <si>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</si>
  <si>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</si>
  <si>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</si>
  <si>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</si>
  <si>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</si>
  <si>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</si>
  <si>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</si>
  <si>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</si>
  <si>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</si>
  <si>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</si>
  <si>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</si>
  <si>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</si>
  <si>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</si>
  <si>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</si>
  <si>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</si>
  <si>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</si>
  <si>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</si>
  <si>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</si>
  <si>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</si>
  <si>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</si>
  <si>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</si>
  <si>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</si>
  <si>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</si>
  <si>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</si>
  <si>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</si>
  <si>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</si>
  <si>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</si>
  <si>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</si>
  <si>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</si>
  <si>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</si>
  <si>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</si>
  <si>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</si>
  <si>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</si>
  <si>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</si>
  <si>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</si>
  <si>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</si>
  <si>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</si>
  <si>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</si>
  <si>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</si>
  <si>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</si>
  <si>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</si>
  <si>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</si>
  <si>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</si>
  <si>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</si>
  <si>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</si>
  <si>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</si>
  <si>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</si>
  <si>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</si>
  <si>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</si>
  <si>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</si>
  <si>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</si>
  <si>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</si>
  <si>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</si>
  <si>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</si>
  <si>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</si>
  <si>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</si>
  <si>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</si>
  <si>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</si>
  <si>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</si>
  <si>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</si>
  <si>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</si>
  <si>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</si>
  <si>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</si>
  <si>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</si>
  <si>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</si>
  <si>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</si>
  <si>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</si>
  <si>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</si>
  <si>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</si>
  <si>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</si>
  <si>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</si>
  <si>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</si>
  <si>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</si>
  <si>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</si>
  <si>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</si>
  <si>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</si>
  <si>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</si>
  <si>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</si>
  <si>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</si>
  <si>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</si>
  <si>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</si>
  <si>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</si>
  <si>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</si>
  <si>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</si>
  <si>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</si>
  <si>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</si>
  <si>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</si>
  <si>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</si>
  <si>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</si>
  <si>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</si>
  <si>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</si>
  <si>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</si>
  <si>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</si>
  <si>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</si>
  <si>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</si>
  <si>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</si>
  <si>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</si>
  <si>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</si>
  <si>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</si>
  <si>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</si>
  <si>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</si>
  <si>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</si>
  <si>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</si>
  <si>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</si>
  <si>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</si>
  <si>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</si>
  <si>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</si>
  <si>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</si>
  <si>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</si>
  <si>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</si>
  <si>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</si>
  <si>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</si>
  <si>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</si>
  <si>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</si>
  <si>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</si>
  <si>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</si>
  <si>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</si>
  <si>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</si>
  <si>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</si>
  <si>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</si>
  <si>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</si>
  <si>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</si>
  <si>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</si>
  <si>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</si>
  <si>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</si>
  <si>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</si>
  <si>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</si>
  <si>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</si>
  <si>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</si>
  <si>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</si>
  <si>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</si>
  <si>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</si>
  <si>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</si>
  <si>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</si>
  <si>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</si>
  <si>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</si>
  <si>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</si>
  <si>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</si>
  <si>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</si>
  <si>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</si>
  <si>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</si>
  <si>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</si>
  <si>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</si>
  <si>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</si>
  <si>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</si>
  <si>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</si>
  <si>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</si>
  <si>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</si>
  <si>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</si>
  <si>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</si>
  <si>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</si>
  <si>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</si>
  <si>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</si>
  <si>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</si>
  <si>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</si>
  <si>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</si>
  <si>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</si>
  <si>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</si>
  <si>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</si>
  <si>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</si>
  <si>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</si>
  <si>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</si>
  <si>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</si>
  <si>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</si>
  <si>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</si>
  <si>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</si>
  <si>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</si>
  <si>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</si>
  <si>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</si>
  <si>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</si>
  <si>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</si>
  <si>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</si>
  <si>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</si>
  <si>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</si>
  <si>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</si>
  <si>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</si>
  <si>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</si>
  <si>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</si>
  <si>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</si>
  <si>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</si>
  <si>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</si>
  <si>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</si>
  <si>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</si>
  <si>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</si>
  <si>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</si>
  <si>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</si>
  <si>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</si>
  <si>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</si>
  <si>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</si>
  <si>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</si>
  <si>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</si>
  <si>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</si>
  <si>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</si>
  <si>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</si>
  <si>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</si>
  <si>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</si>
  <si>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</si>
  <si>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</si>
  <si>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</si>
  <si>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</si>
  <si>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</si>
  <si>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</si>
  <si>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</si>
  <si>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</si>
  <si>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</si>
  <si>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</si>
  <si>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</si>
  <si>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</si>
  <si>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</si>
  <si>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</si>
  <si>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</si>
  <si>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</si>
  <si>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</si>
  <si>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</si>
  <si>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</si>
  <si>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</si>
  <si>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</si>
  <si>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</si>
  <si>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</si>
  <si>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</si>
  <si>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</si>
  <si>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</si>
  <si>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</si>
  <si>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</si>
  <si>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</si>
  <si>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</si>
  <si>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</si>
  <si>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</si>
  <si>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</si>
  <si>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</si>
  <si>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</si>
  <si>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</si>
  <si>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</si>
  <si>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</si>
  <si>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</si>
  <si>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</si>
  <si>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</si>
  <si>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</si>
  <si>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</si>
  <si>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</si>
  <si>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</si>
  <si>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</si>
  <si>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</si>
  <si>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</si>
  <si>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</si>
  <si>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</si>
  <si>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</si>
  <si>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</si>
  <si>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</si>
  <si>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</si>
  <si>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</si>
  <si>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</si>
  <si>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</si>
  <si>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</si>
  <si>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</si>
  <si>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</si>
  <si>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</si>
  <si>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</si>
  <si>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</si>
  <si>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</si>
  <si>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</si>
  <si>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</si>
  <si>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</si>
  <si>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</si>
  <si>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</si>
  <si>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</si>
  <si>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</si>
  <si>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</si>
  <si>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</si>
  <si>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</si>
  <si>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</si>
  <si>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</si>
  <si>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</si>
  <si>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</si>
  <si>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</si>
  <si>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</si>
  <si>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</si>
  <si>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</si>
  <si>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</si>
  <si>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</si>
  <si>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</si>
  <si>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</si>
  <si>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</si>
  <si>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</si>
  <si>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</si>
  <si>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</si>
  <si>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</si>
  <si>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</si>
  <si>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</si>
  <si>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</si>
  <si>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</si>
  <si>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</si>
  <si>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</si>
  <si>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</si>
  <si>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</si>
  <si>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</si>
  <si>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</si>
  <si>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</si>
  <si>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</si>
  <si>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</si>
  <si>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</si>
  <si>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</si>
  <si>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</si>
  <si>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</si>
  <si>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</si>
  <si>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</si>
  <si>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</si>
  <si>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</si>
  <si>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</si>
  <si>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</si>
  <si>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</si>
  <si>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</si>
  <si>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</si>
  <si>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</si>
  <si>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</si>
  <si>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</si>
  <si>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</si>
  <si>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</si>
  <si>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</si>
  <si>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</si>
  <si>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</si>
  <si>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</si>
  <si>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</si>
  <si>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</si>
  <si>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</si>
  <si>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</si>
  <si>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</si>
  <si>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</si>
  <si>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</si>
  <si>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</si>
  <si>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</si>
  <si>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</si>
  <si>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</si>
  <si>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</si>
  <si>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</si>
  <si>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</si>
  <si>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</si>
  <si>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</si>
  <si>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</si>
  <si>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</si>
  <si>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</si>
  <si>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</si>
  <si>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</si>
  <si>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</si>
  <si>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</si>
  <si>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</si>
  <si>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</si>
  <si>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</si>
  <si>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</si>
  <si>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</si>
  <si>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</si>
  <si>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</si>
  <si>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</si>
  <si>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</si>
  <si>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</si>
  <si>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</si>
  <si>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</si>
  <si>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</si>
  <si>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</si>
  <si>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</si>
  <si>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</si>
  <si>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</si>
  <si>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</si>
  <si>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</si>
  <si>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</si>
  <si>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</si>
  <si>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</si>
  <si>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</si>
  <si>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</si>
  <si>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</si>
  <si>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</si>
  <si>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</si>
  <si>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</si>
  <si>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</si>
  <si>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</si>
  <si>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</si>
  <si>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</si>
  <si>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</si>
  <si>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</si>
  <si>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</si>
  <si>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</si>
  <si>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</si>
  <si>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</si>
  <si>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</si>
  <si>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</si>
  <si>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</si>
  <si>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</si>
  <si>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</si>
  <si>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</si>
  <si>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</si>
  <si>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</si>
  <si>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</si>
  <si>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</si>
  <si>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</si>
  <si>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</si>
  <si>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</si>
  <si>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</si>
  <si>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</si>
  <si>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</si>
  <si>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</si>
  <si>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</si>
  <si>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</si>
  <si>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</si>
  <si>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</si>
  <si>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</si>
  <si>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</si>
  <si>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</si>
  <si>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</si>
  <si>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</si>
  <si>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</si>
  <si>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</si>
  <si>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</si>
  <si>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</si>
  <si>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</si>
  <si>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</si>
  <si>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</si>
  <si>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</si>
  <si>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</si>
  <si>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</si>
  <si>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</si>
  <si>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</si>
  <si>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</si>
  <si>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</si>
  <si>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</si>
  <si>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</si>
  <si>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</si>
  <si>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</si>
  <si>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</si>
  <si>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</si>
  <si>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</si>
  <si>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</si>
  <si>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</si>
  <si>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</si>
  <si>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</si>
  <si>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</si>
  <si>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</si>
  <si>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</si>
  <si>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</si>
  <si>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</si>
  <si>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</si>
  <si>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</si>
  <si>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</si>
  <si>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</si>
  <si>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</si>
  <si>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</si>
  <si>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</si>
  <si>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</si>
  <si>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</si>
  <si>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</si>
  <si>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</si>
  <si>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</si>
  <si>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</si>
  <si>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</si>
  <si>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</si>
  <si>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</si>
  <si>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</si>
  <si>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</si>
  <si>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</si>
  <si>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</si>
  <si>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</si>
  <si>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</si>
  <si>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</si>
  <si>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</si>
  <si>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</si>
  <si>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</si>
  <si>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</si>
  <si>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</si>
  <si>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</si>
  <si>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</si>
  <si>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</si>
  <si>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</si>
  <si>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</si>
  <si>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</si>
  <si>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</si>
  <si>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</si>
  <si>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</si>
  <si>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</si>
  <si>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</si>
  <si>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</si>
  <si>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</si>
  <si>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</si>
  <si>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</si>
  <si>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</si>
  <si>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</si>
  <si>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</si>
  <si>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</si>
  <si>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</si>
  <si>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</si>
  <si>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</si>
  <si>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</si>
  <si>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</si>
  <si>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</si>
  <si>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</si>
  <si>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</si>
  <si>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</si>
  <si>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</si>
  <si>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</si>
  <si>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</si>
  <si>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</si>
  <si>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</si>
  <si>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</si>
  <si>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</si>
  <si>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</si>
  <si>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</si>
  <si>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</si>
  <si>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</si>
  <si>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</si>
  <si>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</si>
  <si>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</si>
  <si>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</si>
  <si>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</si>
  <si>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</si>
  <si>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</si>
  <si>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</si>
  <si>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</si>
  <si>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</si>
  <si>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</si>
  <si>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</si>
  <si>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</si>
  <si>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</si>
  <si>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</si>
  <si>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</si>
  <si>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</si>
  <si>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</si>
  <si>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</si>
  <si>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</si>
  <si>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</si>
  <si>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</si>
  <si>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</si>
  <si>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</si>
  <si>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</si>
  <si>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</si>
  <si>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</si>
  <si>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</si>
  <si>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</si>
  <si>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</si>
  <si>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</si>
  <si>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</si>
  <si>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</si>
  <si>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</si>
  <si>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</si>
  <si>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</si>
  <si>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</si>
  <si>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</si>
  <si>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</si>
  <si>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</si>
  <si>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</si>
  <si>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</si>
  <si>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</si>
  <si>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</si>
  <si>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</si>
  <si>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</si>
  <si>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</si>
  <si>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</si>
  <si>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</si>
  <si>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</si>
  <si>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</si>
  <si>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</si>
  <si>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</si>
  <si>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</si>
  <si>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</si>
  <si>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</si>
  <si>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</si>
  <si>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</si>
  <si>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</si>
  <si>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</si>
  <si>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</si>
  <si>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</si>
  <si>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</si>
  <si>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</si>
  <si>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</si>
  <si>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</si>
  <si>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</si>
  <si>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</si>
  <si>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</si>
  <si>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</si>
  <si>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</si>
  <si>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</si>
  <si>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</si>
  <si>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</si>
  <si>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</si>
  <si>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</si>
  <si>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</si>
  <si>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</si>
  <si>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</si>
  <si>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</si>
  <si>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</si>
  <si>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</si>
  <si>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</si>
  <si>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</si>
  <si>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</si>
  <si>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</si>
  <si>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</si>
  <si>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</si>
  <si>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</si>
  <si>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</si>
  <si>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</si>
  <si>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</si>
  <si>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</si>
  <si>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</si>
  <si>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</si>
  <si>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</si>
  <si>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</si>
  <si>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</si>
  <si>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</si>
  <si>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</si>
  <si>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</si>
  <si>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</si>
  <si>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</si>
  <si>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</si>
  <si>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</si>
  <si>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</si>
  <si>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</si>
  <si>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</si>
  <si>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</si>
  <si>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</si>
  <si>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</si>
  <si>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</si>
  <si>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</si>
  <si>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</si>
  <si>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</si>
  <si>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</si>
  <si>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</si>
  <si>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</si>
  <si>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</si>
  <si>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</si>
  <si>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</si>
  <si>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</si>
  <si>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</si>
  <si>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</si>
  <si>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</si>
  <si>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</si>
  <si>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</si>
  <si>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</si>
  <si>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</si>
  <si>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</si>
  <si>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</si>
  <si>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</si>
  <si>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</si>
  <si>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</si>
  <si>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</si>
  <si>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</si>
  <si>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</si>
  <si>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</si>
  <si>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</si>
  <si>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</si>
  <si>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</si>
  <si>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</si>
  <si>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</si>
  <si>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</si>
  <si>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</si>
  <si>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</si>
  <si>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</si>
  <si>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</si>
  <si>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</si>
  <si>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</si>
  <si>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</si>
  <si>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</si>
  <si>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</si>
  <si>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</si>
  <si>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</si>
  <si>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</si>
  <si>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</si>
  <si>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</si>
  <si>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</si>
  <si>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</si>
  <si>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</si>
  <si>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</si>
  <si>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</si>
  <si>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</si>
  <si>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</si>
  <si>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</si>
  <si>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</si>
  <si>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</si>
  <si>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</si>
  <si>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</si>
  <si>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</si>
  <si>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</si>
  <si>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</si>
  <si>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</si>
  <si>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</si>
  <si>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</si>
  <si>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</si>
  <si>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</si>
  <si>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</si>
  <si>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</si>
  <si>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</si>
  <si>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</si>
  <si>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</si>
  <si>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</si>
  <si>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</si>
  <si>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</si>
  <si>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</si>
  <si>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</si>
  <si>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</si>
  <si>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</si>
  <si>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</si>
  <si>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</si>
  <si>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</si>
  <si>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</si>
  <si>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</si>
  <si>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</si>
  <si>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</si>
  <si>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</si>
  <si>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</si>
  <si>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</si>
  <si>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</si>
  <si>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</si>
  <si>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</si>
  <si>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</si>
  <si>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</si>
  <si>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</si>
  <si>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</si>
  <si>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</si>
  <si>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</si>
  <si>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</si>
  <si>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</si>
  <si>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</si>
  <si>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</si>
  <si>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</si>
  <si>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</si>
  <si>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</si>
  <si>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</si>
  <si>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</si>
  <si>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</si>
  <si>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</si>
  <si>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</si>
  <si>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</si>
  <si>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</si>
  <si>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</si>
  <si>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</si>
  <si>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</si>
  <si>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</si>
  <si>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</si>
  <si>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</si>
  <si>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</si>
  <si>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</si>
  <si>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</si>
  <si>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</si>
  <si>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</si>
  <si>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</si>
  <si>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</si>
  <si>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</si>
  <si>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</si>
  <si>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</si>
  <si>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</si>
  <si>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</si>
  <si>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</si>
  <si>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</si>
  <si>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</si>
  <si>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</si>
  <si>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</si>
  <si>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</si>
  <si>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</si>
  <si>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</si>
  <si>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</si>
  <si>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</si>
  <si>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</si>
  <si>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</si>
  <si>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</si>
  <si>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</si>
  <si>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</si>
  <si>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</si>
  <si>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</si>
  <si>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</si>
  <si>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</si>
  <si>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</si>
  <si>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</si>
  <si>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</si>
  <si>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</si>
  <si>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</si>
  <si>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</si>
  <si>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</si>
  <si>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</si>
  <si>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</si>
  <si>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</si>
  <si>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</si>
  <si>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</si>
  <si>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</si>
  <si>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</si>
  <si>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</si>
  <si>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</si>
  <si>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</si>
  <si>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</si>
  <si>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</si>
  <si>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</si>
  <si>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</si>
  <si>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</si>
  <si>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</si>
  <si>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</si>
  <si>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</si>
  <si>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</si>
  <si>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</si>
  <si>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</si>
  <si>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</si>
  <si>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</si>
  <si>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</si>
  <si>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</si>
  <si>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</si>
  <si>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</si>
  <si>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</si>
  <si>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</si>
  <si>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</si>
  <si>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</si>
  <si>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</si>
  <si>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</si>
  <si>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</si>
  <si>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</si>
  <si>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</si>
  <si>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</si>
  <si>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</si>
  <si>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</si>
  <si>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</si>
  <si>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</si>
  <si>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</si>
  <si>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</si>
  <si>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</si>
  <si>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</si>
  <si>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</si>
  <si>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</si>
  <si>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</si>
  <si>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</si>
  <si>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</si>
  <si>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</si>
  <si>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</si>
  <si>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</si>
  <si>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</si>
  <si>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</si>
  <si>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</si>
  <si>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</si>
  <si>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</si>
  <si>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</si>
  <si>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</si>
  <si>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</si>
  <si>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</si>
  <si>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</si>
  <si>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</si>
  <si>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</si>
  <si>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</si>
  <si>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</si>
  <si>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</si>
  <si>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</si>
  <si>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</si>
  <si>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</si>
  <si>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</si>
  <si>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</si>
  <si>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</si>
  <si>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</si>
  <si>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</si>
  <si>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</si>
  <si>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</si>
  <si>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</si>
  <si>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</si>
  <si>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</si>
  <si>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</si>
  <si>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</si>
  <si>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</si>
  <si>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</si>
  <si>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</si>
  <si>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</si>
  <si>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</si>
  <si>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</si>
  <si>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</si>
  <si>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</si>
  <si>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</si>
  <si>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</si>
  <si>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</si>
  <si>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</si>
  <si>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</si>
  <si>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</si>
  <si>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</si>
  <si>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</si>
  <si>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</si>
  <si>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</si>
  <si>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</si>
  <si>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</si>
  <si>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</si>
  <si>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</si>
  <si>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</si>
  <si>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</si>
  <si>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</si>
  <si>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</si>
  <si>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</si>
  <si>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</si>
  <si>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</si>
  <si>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</si>
  <si>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</si>
  <si>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</si>
  <si>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</si>
  <si>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</si>
  <si>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</si>
  <si>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</si>
  <si>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</si>
  <si>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</si>
  <si>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</si>
  <si>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</si>
  <si>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</si>
  <si>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</si>
  <si>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</si>
  <si>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</si>
  <si>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</si>
  <si>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</si>
  <si>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</si>
  <si>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</si>
  <si>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</si>
  <si>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</si>
  <si>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</si>
  <si>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</si>
  <si>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</si>
  <si>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</si>
  <si>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</si>
  <si>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</si>
  <si>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</si>
  <si>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</si>
  <si>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</si>
  <si>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</si>
  <si>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</si>
  <si>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</si>
  <si>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</si>
  <si>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</si>
  <si>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</si>
  <si>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</si>
  <si>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</si>
  <si>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</si>
  <si>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</si>
  <si>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</si>
  <si>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</si>
  <si>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</si>
  <si>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</si>
  <si>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</si>
  <si>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</si>
  <si>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</si>
  <si>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</si>
  <si>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</si>
  <si>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</si>
  <si>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</si>
  <si>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</si>
  <si>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</si>
  <si>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</si>
  <si>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</si>
  <si>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</si>
  <si>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</si>
  <si>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</si>
  <si>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</si>
  <si>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</si>
  <si>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</si>
  <si>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</si>
  <si>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</si>
  <si>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</si>
  <si>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</si>
  <si>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</si>
  <si>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</si>
  <si>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</si>
  <si>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</si>
  <si>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</si>
  <si>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</si>
  <si>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</si>
  <si>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</si>
  <si>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</si>
  <si>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</si>
  <si>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</si>
  <si>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</si>
  <si>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</si>
  <si>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</si>
  <si>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</si>
  <si>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</si>
  <si>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</si>
  <si>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</si>
  <si>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</si>
  <si>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</si>
  <si>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</si>
  <si>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</si>
  <si>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</si>
  <si>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</si>
  <si>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</si>
  <si>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</si>
  <si>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</si>
  <si>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</si>
  <si>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</si>
  <si>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</si>
  <si>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</si>
  <si>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</si>
  <si>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</si>
  <si>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</si>
  <si>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</si>
  <si>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</si>
  <si>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</si>
  <si>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</si>
  <si>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</si>
  <si>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</si>
  <si>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</si>
  <si>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</si>
  <si>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</si>
  <si>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</si>
  <si>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</si>
  <si>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</si>
  <si>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</si>
  <si>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</si>
  <si>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</si>
  <si>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</si>
  <si>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</si>
  <si>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</si>
  <si>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</si>
  <si>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</si>
  <si>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</si>
  <si>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</si>
  <si>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</si>
  <si>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</si>
  <si>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</si>
  <si>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</si>
  <si>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</si>
  <si>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</si>
  <si>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</si>
  <si>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</si>
  <si>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</si>
  <si>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</si>
  <si>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</si>
  <si>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</si>
  <si>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</si>
  <si>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</si>
  <si>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</si>
  <si>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</si>
  <si>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</si>
  <si>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</si>
  <si>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</si>
  <si>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</si>
  <si>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</si>
  <si>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</si>
  <si>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</si>
  <si>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</si>
  <si>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</si>
  <si>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</si>
  <si>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</si>
  <si>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</si>
  <si>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</si>
  <si>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</si>
  <si>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</si>
  <si>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</si>
  <si>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</si>
  <si>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</si>
  <si>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</si>
  <si>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</si>
  <si>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</si>
  <si>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</si>
  <si>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</si>
  <si>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</si>
  <si>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</si>
  <si>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</si>
  <si>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</si>
  <si>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</si>
  <si>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</si>
  <si>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</si>
  <si>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</si>
  <si>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</si>
  <si>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</si>
  <si>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</si>
  <si>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</si>
  <si>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</si>
  <si>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</si>
  <si>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</si>
  <si>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</si>
  <si>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</si>
  <si>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</si>
  <si>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</si>
  <si>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</si>
  <si>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</si>
  <si>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</si>
  <si>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</si>
  <si>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</si>
  <si>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</si>
  <si>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</si>
  <si>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</si>
  <si>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</si>
  <si>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</si>
  <si>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</si>
  <si>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</si>
  <si>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</si>
  <si>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</si>
  <si>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</si>
  <si>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</si>
  <si>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</si>
  <si>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</si>
  <si>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</si>
  <si>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</si>
  <si>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</si>
  <si>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</si>
  <si>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</si>
  <si>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</si>
  <si>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</si>
  <si>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</si>
  <si>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</si>
  <si>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</si>
  <si>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</si>
  <si>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</si>
  <si>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</si>
  <si>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</si>
  <si>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</si>
  <si>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</si>
  <si>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</si>
  <si>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</si>
  <si>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</si>
  <si>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</si>
  <si>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</si>
  <si>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</si>
  <si>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</si>
  <si>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</si>
  <si>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</si>
  <si>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</si>
  <si>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</si>
  <si>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</si>
  <si>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</si>
  <si>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</si>
  <si>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</si>
  <si>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</si>
  <si>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</si>
  <si>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</si>
  <si>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</si>
  <si>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</si>
  <si>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</si>
  <si>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</si>
  <si>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</si>
  <si>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</si>
  <si>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</si>
  <si>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</si>
  <si>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</si>
  <si>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</si>
  <si>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</si>
  <si>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</si>
  <si>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</si>
  <si>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</si>
  <si>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</si>
  <si>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</si>
  <si>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</si>
  <si>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</si>
  <si>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</si>
  <si>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</si>
  <si>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</si>
  <si>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</si>
  <si>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</si>
  <si>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</si>
  <si>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</si>
  <si>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</si>
  <si>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</si>
  <si>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</si>
  <si>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</si>
  <si>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</si>
  <si>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</si>
  <si>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</si>
  <si>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</si>
  <si>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</si>
  <si>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</si>
  <si>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</si>
  <si>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</si>
  <si>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</si>
  <si>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</si>
  <si>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</si>
  <si>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</si>
  <si>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</si>
  <si>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</si>
  <si>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</si>
  <si>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</si>
  <si>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</si>
  <si>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</si>
  <si>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</si>
  <si>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</si>
  <si>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</si>
  <si>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</si>
  <si>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</si>
  <si>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</si>
  <si>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</si>
  <si>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</si>
  <si>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</si>
  <si>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</si>
  <si>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</si>
  <si>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</si>
  <si>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</si>
  <si>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</si>
  <si>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</si>
  <si>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</si>
  <si>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</si>
  <si>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</si>
  <si>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</si>
  <si>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</si>
  <si>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</si>
  <si>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</si>
  <si>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</si>
  <si>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</si>
  <si>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</si>
  <si>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</si>
  <si>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</si>
  <si>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</si>
  <si>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</si>
  <si>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</si>
  <si>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</si>
  <si>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</si>
  <si>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</si>
  <si>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</si>
  <si>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</si>
  <si>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</si>
  <si>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</si>
  <si>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</si>
  <si>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</si>
  <si>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</si>
  <si>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</si>
  <si>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</si>
  <si>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</si>
  <si>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</si>
  <si>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</si>
  <si>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</si>
  <si>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</si>
  <si>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</si>
  <si>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</si>
  <si>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</si>
  <si>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</si>
  <si>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</si>
  <si>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</si>
  <si>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</si>
  <si>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</si>
  <si>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</si>
  <si>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</si>
  <si>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</si>
  <si>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</si>
  <si>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</si>
  <si>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</si>
  <si>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</si>
  <si>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</si>
  <si>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</si>
  <si>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</si>
  <si>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</si>
  <si>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</si>
  <si>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</si>
  <si>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</si>
  <si>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</si>
  <si>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</si>
  <si>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</si>
  <si>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</si>
  <si>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</si>
  <si>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</si>
  <si>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</si>
  <si>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</si>
  <si>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</si>
  <si>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</si>
  <si>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</si>
  <si>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</si>
  <si>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</si>
  <si>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</si>
  <si>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</si>
  <si>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</si>
  <si>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</si>
  <si>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</si>
  <si>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</si>
  <si>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</si>
  <si>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</si>
  <si>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</si>
  <si>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</si>
  <si>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</si>
  <si>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</si>
  <si>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</si>
  <si>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</si>
  <si>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</si>
  <si>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</si>
  <si>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</si>
  <si>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</si>
  <si>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</si>
  <si>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</si>
  <si>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</si>
  <si>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</si>
  <si>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</si>
  <si>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</si>
  <si>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</si>
  <si>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</si>
  <si>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</si>
  <si>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</si>
  <si>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</si>
  <si>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</si>
  <si>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</si>
  <si>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</si>
  <si>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</si>
  <si>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</si>
  <si>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</si>
  <si>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</si>
  <si>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</si>
  <si>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</si>
  <si>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</si>
  <si>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</si>
  <si>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</si>
  <si>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</si>
  <si>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</si>
  <si>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</si>
  <si>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</si>
  <si>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</si>
  <si>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</si>
  <si>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</si>
  <si>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</si>
  <si>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</si>
  <si>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</si>
  <si>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</si>
  <si>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</si>
  <si>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</si>
  <si>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</si>
  <si>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</si>
  <si>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</si>
  <si>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</si>
  <si>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</si>
  <si>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</si>
  <si>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</si>
  <si>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</si>
  <si>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</si>
  <si>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</si>
  <si>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</si>
  <si>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</si>
  <si>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</si>
  <si>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</si>
  <si>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</si>
  <si>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</si>
  <si>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</si>
  <si>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</si>
  <si>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</si>
  <si>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</si>
  <si>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</si>
  <si>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</si>
  <si>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</si>
  <si>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</si>
  <si>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</si>
  <si>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</si>
  <si>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</si>
  <si>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</si>
  <si>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</si>
  <si>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</si>
  <si>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</si>
  <si>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</si>
  <si>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</si>
  <si>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</si>
  <si>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</si>
  <si>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</si>
  <si>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</si>
  <si>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</si>
  <si>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</si>
  <si>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</si>
  <si>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</si>
  <si>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</si>
  <si>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</si>
  <si>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</si>
  <si>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</si>
  <si>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</si>
  <si>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</si>
  <si>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</si>
  <si>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</si>
  <si>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</si>
  <si>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</si>
  <si>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</si>
  <si>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</si>
  <si>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</si>
  <si>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</si>
  <si>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</si>
  <si>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</si>
  <si>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</si>
  <si>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</si>
  <si>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</si>
  <si>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</si>
  <si>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</si>
  <si>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</si>
  <si>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</si>
  <si>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</si>
  <si>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</si>
  <si>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</si>
  <si>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</si>
  <si>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</si>
  <si>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</si>
  <si>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</si>
  <si>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</si>
  <si>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</si>
  <si>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</si>
  <si>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</si>
  <si>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</si>
  <si>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</si>
  <si>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</si>
  <si>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</si>
  <si>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</si>
  <si>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</si>
  <si>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</si>
  <si>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</si>
  <si>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</si>
  <si>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</si>
  <si>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</si>
  <si>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</si>
  <si>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</si>
  <si>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</si>
  <si>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</si>
  <si>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</si>
  <si>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</si>
  <si>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</si>
  <si>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</si>
  <si>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</si>
  <si>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</si>
  <si>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</si>
  <si>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</si>
  <si>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</si>
  <si>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</si>
  <si>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</si>
  <si>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</si>
  <si>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</si>
  <si>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</si>
  <si>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</si>
  <si>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</si>
  <si>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</si>
  <si>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</si>
  <si>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</si>
  <si>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</si>
  <si>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</si>
  <si>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</si>
  <si>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</si>
  <si>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</si>
  <si>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</si>
  <si>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</si>
  <si>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</si>
  <si>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</si>
  <si>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</si>
  <si>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</si>
  <si>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</si>
  <si>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</si>
  <si>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</si>
  <si>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</si>
  <si>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</si>
  <si>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</si>
  <si>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</si>
  <si>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</si>
  <si>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</si>
  <si>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</si>
  <si>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</si>
  <si>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</si>
  <si>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</si>
  <si>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</si>
  <si>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</si>
  <si>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</si>
  <si>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</si>
  <si>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</si>
  <si>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</si>
  <si>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</si>
  <si>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</si>
  <si>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</si>
  <si>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</si>
  <si>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</si>
  <si>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</si>
  <si>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</si>
  <si>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</si>
  <si>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</si>
  <si>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</si>
  <si>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</si>
  <si>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</si>
  <si>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</si>
  <si>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</si>
  <si>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</si>
  <si>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</si>
  <si>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</si>
  <si>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</si>
  <si>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</si>
  <si>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</si>
  <si>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</si>
  <si>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</si>
  <si>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</si>
  <si>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</si>
  <si>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</si>
  <si>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</si>
  <si>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</si>
  <si>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</si>
  <si>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</si>
  <si>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</si>
  <si>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</si>
  <si>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</si>
  <si>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</si>
  <si>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</si>
  <si>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</si>
  <si>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</si>
  <si>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</si>
  <si>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</si>
  <si>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</si>
  <si>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</si>
  <si>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</si>
  <si>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</si>
  <si>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</si>
  <si>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</si>
  <si>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</si>
  <si>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</si>
  <si>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</si>
  <si>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</si>
  <si>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</si>
  <si>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</si>
  <si>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</si>
  <si>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</si>
  <si>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</si>
  <si>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</si>
  <si>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</si>
  <si>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</si>
  <si>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</si>
  <si>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</si>
  <si>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</si>
  <si>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</si>
  <si>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</si>
  <si>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</si>
  <si>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</si>
  <si>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</si>
  <si>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</si>
  <si>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</si>
  <si>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</si>
  <si>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</si>
  <si>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</si>
  <si>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</si>
  <si>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</si>
  <si>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</si>
  <si>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</si>
  <si>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</si>
  <si>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</si>
  <si>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</si>
  <si>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</si>
  <si>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</si>
  <si>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</si>
  <si>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</si>
  <si>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</si>
  <si>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</si>
  <si>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</si>
  <si>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</si>
  <si>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</si>
  <si>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</si>
  <si>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</si>
  <si>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</si>
  <si>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</si>
  <si>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</si>
  <si>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</si>
  <si>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</si>
  <si>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</si>
  <si>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</si>
  <si>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</si>
  <si>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</si>
  <si>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</si>
  <si>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</si>
  <si>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</si>
  <si>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</si>
  <si>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</si>
  <si>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</si>
  <si>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</si>
  <si>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</si>
  <si>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</si>
  <si>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</si>
  <si>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</si>
  <si>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</si>
  <si>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</si>
  <si>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</si>
  <si>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</si>
  <si>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</si>
  <si>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</si>
  <si>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</si>
  <si>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</si>
  <si>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</si>
  <si>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</si>
  <si>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</si>
  <si>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</si>
  <si>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</si>
  <si>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</si>
  <si>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</si>
  <si>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</si>
  <si>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</si>
  <si>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</si>
  <si>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</si>
  <si>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</si>
  <si>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</si>
  <si>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</si>
  <si>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</si>
  <si>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</si>
  <si>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</si>
  <si>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</si>
  <si>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</si>
  <si>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</si>
  <si>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</si>
  <si>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</si>
  <si>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</si>
  <si>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</si>
  <si>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</si>
  <si>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</si>
  <si>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</si>
  <si>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</si>
  <si>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</si>
  <si>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</si>
  <si>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</si>
  <si>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</si>
  <si>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</si>
  <si>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</si>
  <si>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</si>
  <si>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</si>
  <si>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</si>
  <si>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</si>
  <si>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</si>
  <si>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</si>
  <si>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</si>
  <si>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</si>
  <si>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</si>
  <si>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</si>
  <si>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</si>
  <si>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</si>
  <si>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</si>
  <si>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</si>
  <si>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</si>
  <si>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</si>
  <si>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</si>
  <si>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</si>
  <si>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</si>
  <si>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</si>
  <si>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</si>
  <si>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</si>
  <si>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</si>
  <si>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</si>
  <si>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</si>
  <si>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</si>
  <si>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</si>
  <si>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</si>
  <si>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</si>
  <si>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</si>
  <si>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</si>
  <si>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</si>
  <si>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</si>
  <si>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</si>
  <si>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</si>
  <si>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</si>
  <si>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</si>
  <si>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</si>
  <si>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</si>
  <si>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</si>
  <si>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</si>
  <si>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</si>
  <si>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</si>
  <si>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</si>
  <si>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</si>
  <si>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</si>
  <si>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</si>
  <si>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</si>
  <si>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</si>
  <si>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</si>
  <si>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</si>
  <si>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</si>
  <si>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</si>
  <si>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</si>
  <si>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</si>
  <si>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</si>
  <si>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</si>
  <si>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</si>
  <si>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</si>
  <si>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</si>
  <si>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</si>
  <si>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</si>
  <si>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</si>
  <si>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</si>
  <si>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</si>
  <si>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</si>
  <si>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</si>
  <si>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</si>
  <si>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</si>
  <si>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</si>
  <si>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</si>
  <si>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</si>
  <si>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</si>
  <si>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</si>
  <si>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</si>
  <si>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</si>
  <si>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</si>
  <si>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</si>
  <si>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</si>
  <si>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</si>
  <si>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</si>
  <si>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</si>
  <si>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</si>
  <si>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</si>
  <si>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</si>
  <si>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</si>
  <si>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</si>
  <si>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</si>
  <si>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</si>
  <si>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</si>
  <si>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</si>
  <si>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</si>
  <si>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</si>
  <si>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</si>
  <si>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</si>
  <si>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</si>
  <si>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</si>
  <si>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</si>
  <si>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</si>
  <si>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</si>
  <si>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</si>
  <si>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</si>
  <si>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</si>
  <si>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</si>
  <si>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</si>
  <si>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</si>
  <si>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</si>
  <si>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</si>
  <si>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</si>
  <si>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</si>
  <si>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</si>
  <si>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</si>
  <si>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</si>
  <si>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</si>
  <si>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</si>
  <si>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</si>
  <si>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</si>
  <si>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</si>
  <si>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</si>
  <si>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</si>
  <si>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</si>
  <si>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</si>
  <si>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</si>
  <si>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</si>
  <si>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</si>
  <si>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</si>
  <si>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</si>
  <si>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</si>
  <si>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</si>
  <si>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</si>
  <si>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</si>
  <si>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</si>
  <si>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</si>
  <si>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</si>
  <si>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</si>
  <si>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</si>
  <si>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</si>
  <si>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</si>
  <si>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</si>
  <si>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</si>
  <si>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</si>
  <si>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</si>
  <si>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</si>
  <si>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</si>
  <si>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</si>
  <si>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</si>
  <si>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</si>
  <si>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</si>
  <si>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</si>
  <si>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</si>
  <si>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</si>
  <si>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</si>
  <si>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</si>
  <si>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</si>
  <si>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</si>
  <si>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</si>
  <si>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</si>
  <si>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</si>
  <si>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</si>
  <si>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</si>
  <si>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</si>
  <si>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</si>
  <si>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</si>
  <si>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</si>
  <si>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</si>
  <si>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</si>
  <si>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</si>
  <si>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</si>
  <si>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</si>
  <si>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</si>
  <si>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</si>
  <si>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</si>
  <si>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</si>
  <si>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</si>
  <si>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</si>
  <si>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</si>
  <si>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</si>
  <si>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</si>
  <si>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</si>
  <si>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</si>
  <si>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</si>
  <si>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</si>
  <si>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</si>
  <si>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</si>
  <si>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</si>
  <si>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</si>
  <si>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</si>
  <si>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</si>
  <si>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</si>
  <si>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</si>
  <si>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</si>
  <si>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</si>
  <si>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</si>
  <si>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</si>
  <si>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</si>
  <si>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</si>
  <si>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</si>
  <si>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</si>
  <si>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</si>
  <si>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</si>
  <si>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</si>
  <si>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</si>
  <si>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</si>
  <si>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</si>
  <si>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</si>
  <si>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</si>
  <si>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</si>
  <si>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</si>
  <si>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</si>
  <si>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</si>
  <si>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</si>
  <si>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</si>
  <si>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</si>
  <si>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</si>
  <si>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</si>
  <si>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</si>
  <si>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</si>
  <si>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</si>
  <si>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</si>
  <si>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</si>
  <si>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</si>
  <si>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</si>
  <si>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</si>
  <si>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</si>
  <si>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</si>
  <si>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</si>
  <si>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</si>
  <si>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</si>
  <si>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</si>
  <si>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</si>
  <si>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</si>
  <si>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</si>
  <si>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</si>
  <si>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</si>
  <si>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</si>
  <si>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</si>
  <si>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</si>
  <si>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</si>
  <si>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</si>
  <si>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</si>
  <si>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</si>
  <si>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</si>
  <si>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</si>
  <si>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</si>
  <si>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</si>
  <si>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</si>
  <si>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</si>
  <si>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</si>
  <si>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</si>
  <si>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</si>
  <si>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</si>
  <si>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</si>
  <si>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</si>
  <si>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</si>
  <si>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</si>
  <si>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</si>
  <si>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</si>
  <si>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</si>
  <si>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</si>
  <si>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</si>
  <si>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</si>
  <si>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</si>
  <si>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</si>
  <si>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</si>
  <si>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</si>
  <si>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</si>
  <si>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</si>
  <si>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</si>
  <si>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</si>
  <si>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</si>
  <si>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</si>
  <si>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</si>
  <si>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</si>
  <si>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</si>
  <si>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</si>
  <si>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</si>
  <si>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</si>
  <si>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</si>
  <si>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</si>
  <si>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</si>
  <si>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</si>
  <si>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</si>
  <si>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</si>
  <si>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</si>
  <si>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</si>
  <si>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</si>
  <si>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</si>
  <si>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</si>
  <si>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</si>
  <si>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</si>
  <si>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</si>
  <si>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</si>
  <si>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</si>
  <si>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</si>
  <si>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</si>
  <si>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</si>
  <si>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</si>
  <si>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</si>
  <si>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</si>
  <si>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</si>
  <si>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</si>
  <si>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</si>
  <si>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</si>
  <si>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</si>
  <si>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</si>
  <si>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</si>
  <si>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</si>
  <si>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</si>
  <si>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</si>
  <si>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</si>
  <si>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</si>
  <si>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</si>
  <si>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</si>
  <si>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</si>
  <si>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</si>
  <si>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</si>
  <si>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</si>
  <si>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</si>
  <si>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</si>
  <si>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</si>
  <si>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</si>
  <si>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</si>
  <si>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</si>
  <si>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</si>
  <si>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</si>
  <si>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</si>
  <si>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</si>
  <si>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</si>
  <si>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</si>
  <si>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</si>
  <si>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</si>
  <si>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</si>
  <si>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</si>
  <si>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</si>
  <si>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</si>
  <si>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</si>
  <si>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</si>
  <si>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</si>
  <si>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</si>
  <si>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</si>
  <si>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</si>
  <si>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</si>
  <si>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</si>
  <si>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</si>
  <si>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</si>
  <si>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</si>
  <si>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</si>
  <si>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</si>
  <si>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</si>
  <si>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</si>
  <si>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</si>
  <si>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</si>
  <si>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</si>
  <si>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</si>
  <si>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</si>
  <si>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</si>
  <si>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</si>
  <si>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</si>
  <si>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</si>
  <si>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</si>
  <si>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</si>
  <si>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</si>
  <si>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</si>
  <si>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</si>
  <si>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</si>
  <si>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</si>
  <si>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</si>
  <si>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</si>
  <si>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</si>
  <si>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</si>
  <si>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</si>
  <si>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</si>
  <si>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</si>
  <si>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</si>
  <si>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</si>
  <si>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</si>
  <si>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</si>
  <si>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</si>
  <si>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</si>
  <si>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</si>
  <si>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</si>
  <si>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</si>
  <si>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</si>
  <si>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</si>
  <si>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</si>
  <si>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</si>
  <si>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</si>
  <si>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</si>
  <si>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</si>
  <si>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</si>
  <si>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</si>
  <si>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</si>
  <si>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</si>
  <si>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</si>
  <si>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</si>
  <si>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</si>
  <si>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</si>
  <si>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</si>
  <si>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</si>
  <si>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</si>
  <si>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</si>
  <si>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</si>
  <si>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</si>
  <si>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</si>
  <si>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</si>
  <si>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</si>
  <si>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</si>
  <si>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</si>
  <si>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</si>
  <si>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</si>
  <si>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</si>
  <si>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</si>
  <si>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</si>
  <si>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</si>
  <si>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</si>
  <si>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</si>
  <si>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</si>
  <si>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</si>
  <si>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</si>
  <si>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</si>
  <si>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</si>
  <si>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</si>
  <si>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</si>
  <si>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</si>
  <si>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</si>
  <si>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</si>
  <si>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</si>
  <si>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</si>
  <si>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</si>
  <si>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</si>
  <si>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</si>
  <si>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</si>
  <si>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</si>
  <si>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</si>
  <si>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</si>
  <si>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</si>
  <si>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</si>
  <si>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</si>
  <si>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</si>
  <si>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</si>
  <si>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</si>
  <si>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</si>
  <si>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</si>
  <si>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</si>
  <si>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</si>
  <si>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</si>
  <si>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</si>
  <si>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</si>
  <si>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</si>
  <si>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</si>
  <si>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</si>
  <si>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</si>
  <si>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</si>
  <si>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</si>
  <si>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</si>
  <si>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</si>
  <si>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</si>
  <si>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</si>
  <si>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</si>
  <si>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</si>
  <si>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</si>
  <si>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</si>
  <si>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</si>
  <si>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</si>
  <si>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</si>
  <si>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</si>
  <si>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</si>
  <si>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</si>
  <si>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</si>
  <si>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</si>
  <si>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</si>
  <si>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</si>
  <si>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</si>
  <si>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</si>
  <si>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</si>
  <si>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</si>
  <si>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</si>
  <si>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</si>
  <si>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</si>
  <si>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</si>
  <si>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</si>
  <si>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</si>
  <si>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</si>
  <si>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</si>
  <si>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</si>
  <si>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</si>
  <si>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</si>
  <si>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</si>
  <si>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</si>
  <si>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</si>
  <si>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</si>
  <si>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</si>
  <si>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</si>
  <si>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</si>
  <si>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</si>
  <si>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</si>
  <si>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</si>
  <si>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</si>
  <si>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</si>
  <si>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</si>
  <si>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</si>
  <si>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</si>
  <si>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</si>
  <si>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</si>
  <si>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</si>
  <si>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</si>
  <si>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</si>
  <si>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</si>
  <si>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</si>
  <si>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</si>
  <si>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</si>
  <si>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</si>
  <si>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</si>
  <si>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</si>
  <si>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</si>
  <si>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</si>
  <si>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</si>
  <si>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</si>
  <si>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</si>
  <si>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</si>
  <si>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</si>
  <si>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</si>
  <si>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</si>
  <si>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</si>
  <si>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</si>
  <si>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</si>
  <si>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</si>
  <si>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</si>
  <si>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</si>
  <si>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</si>
  <si>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</si>
  <si>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</si>
  <si>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</si>
  <si>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</si>
  <si>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</si>
  <si>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</si>
  <si>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</si>
  <si>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</si>
  <si>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</si>
  <si>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</si>
  <si>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</si>
  <si>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</si>
  <si>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</si>
  <si>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</si>
  <si>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</si>
  <si>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</si>
  <si>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</si>
  <si>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</si>
  <si>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</si>
  <si>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</si>
  <si>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</si>
  <si>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</si>
  <si>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</si>
  <si>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</si>
  <si>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</si>
  <si>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</si>
  <si>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</si>
  <si>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</si>
  <si>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</si>
  <si>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</si>
  <si>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</si>
  <si>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</si>
  <si>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</si>
  <si>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</si>
  <si>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</si>
  <si>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</si>
  <si>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</si>
  <si>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</si>
  <si>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</si>
  <si>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</si>
  <si>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</si>
  <si>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</si>
  <si>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</si>
  <si>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</si>
  <si>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</si>
  <si>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</si>
  <si>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</si>
  <si>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</si>
  <si>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</si>
  <si>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</si>
  <si>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</si>
  <si>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</si>
  <si>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</si>
  <si>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</si>
  <si>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</si>
  <si>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</si>
  <si>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</si>
  <si>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</si>
  <si>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</si>
  <si>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</si>
  <si>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</si>
  <si>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</si>
  <si>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</si>
  <si>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</si>
  <si>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</si>
  <si>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</si>
  <si>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</si>
  <si>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</si>
  <si>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</si>
  <si>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</si>
  <si>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</si>
  <si>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</si>
  <si>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</si>
  <si>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</si>
  <si>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</si>
  <si>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</si>
  <si>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</si>
  <si>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</si>
  <si>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</si>
  <si>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</si>
  <si>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</si>
  <si>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</si>
  <si>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</si>
  <si>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</si>
  <si>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</si>
  <si>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</si>
  <si>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</si>
  <si>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</si>
  <si>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</si>
  <si>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</si>
  <si>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</si>
  <si>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</si>
  <si>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</si>
  <si>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</si>
  <si>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</si>
  <si>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</si>
  <si>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</si>
  <si>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</si>
  <si>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</si>
  <si>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</si>
  <si>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</si>
  <si>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</si>
  <si>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</si>
  <si>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</si>
  <si>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</si>
  <si>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</si>
  <si>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</si>
  <si>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</si>
  <si>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</si>
  <si>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</si>
  <si>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</si>
  <si>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</si>
  <si>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</si>
  <si>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</si>
  <si>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</si>
  <si>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</si>
  <si>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</si>
  <si>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</si>
  <si>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</si>
  <si>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</si>
  <si>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</si>
  <si>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</si>
  <si>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</si>
  <si>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</si>
  <si>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</si>
  <si>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</si>
  <si>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</si>
  <si>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</si>
  <si>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</si>
  <si>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</si>
  <si>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</si>
  <si>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</si>
  <si>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</si>
  <si>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</si>
  <si>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</si>
  <si>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</si>
  <si>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</si>
  <si>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</si>
  <si>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</si>
  <si>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</si>
  <si>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</si>
  <si>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</si>
  <si>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</si>
  <si>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</si>
  <si>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</si>
  <si>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</si>
  <si>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</si>
  <si>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</si>
  <si>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</si>
  <si>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</si>
  <si>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</si>
  <si>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</si>
  <si>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</si>
  <si>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</si>
  <si>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</si>
  <si>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</si>
  <si>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</si>
  <si>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</si>
  <si>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</si>
  <si>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</si>
  <si>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</si>
  <si>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</si>
  <si>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</si>
  <si>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</si>
  <si>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</si>
  <si>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</si>
  <si>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</si>
  <si>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</si>
  <si>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</si>
  <si>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</si>
  <si>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</si>
  <si>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</si>
  <si>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</si>
  <si>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</si>
  <si>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</si>
  <si>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</si>
  <si>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</si>
  <si>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</si>
  <si>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</si>
  <si>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</si>
  <si>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</si>
  <si>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</si>
  <si>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</si>
  <si>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</si>
  <si>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</si>
  <si>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</si>
  <si>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</si>
  <si>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</si>
  <si>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</si>
  <si>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</si>
  <si>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</si>
  <si>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</si>
  <si>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</si>
  <si>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</si>
  <si>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</si>
  <si>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</si>
  <si>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</si>
  <si>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</si>
  <si>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</si>
  <si>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</si>
  <si>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</si>
  <si>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</si>
  <si>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</si>
  <si>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</si>
  <si>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</si>
  <si>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</si>
  <si>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</si>
  <si>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</si>
  <si>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</si>
  <si>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</si>
  <si>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</si>
  <si>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</si>
  <si>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</si>
  <si>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</si>
  <si>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</si>
  <si>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</si>
  <si>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</si>
  <si>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</si>
  <si>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</si>
  <si>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</si>
  <si>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</si>
  <si>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</si>
  <si>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</si>
  <si>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</si>
  <si>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</si>
  <si>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</si>
  <si>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</si>
  <si>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</si>
  <si>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</si>
  <si>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</si>
  <si>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</si>
  <si>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</si>
  <si>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</si>
  <si>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</si>
  <si>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</si>
  <si>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</si>
  <si>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</si>
  <si>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</si>
  <si>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</si>
  <si>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</si>
  <si>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</si>
  <si>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</si>
  <si>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</si>
  <si>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</si>
  <si>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</si>
  <si>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</si>
  <si>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</si>
  <si>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</si>
  <si>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</si>
  <si>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</si>
  <si>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</si>
  <si>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</si>
  <si>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</si>
  <si>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</si>
  <si>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</si>
  <si>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</si>
  <si>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</si>
  <si>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</si>
  <si>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</si>
  <si>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</si>
  <si>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</si>
  <si>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</si>
  <si>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</si>
  <si>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</si>
  <si>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</si>
  <si>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</si>
  <si>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</si>
  <si>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</si>
  <si>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</si>
  <si>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</si>
  <si>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</si>
  <si>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</si>
  <si>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</si>
  <si>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</si>
  <si>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</si>
  <si>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</si>
  <si>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</si>
  <si>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</si>
  <si>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</si>
  <si>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</si>
  <si>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</si>
  <si>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</si>
  <si>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</si>
  <si>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</si>
  <si>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</si>
  <si>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</si>
  <si>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</si>
  <si>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</si>
  <si>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</si>
  <si>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</si>
  <si>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</si>
  <si>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</si>
  <si>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</si>
  <si>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</si>
  <si>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</si>
  <si>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</si>
  <si>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</si>
  <si>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</si>
  <si>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</si>
  <si>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</si>
  <si>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</si>
  <si>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</si>
  <si>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</si>
  <si>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</si>
  <si>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</si>
  <si>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</si>
  <si>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</si>
  <si>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</si>
  <si>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</si>
  <si>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</si>
  <si>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</si>
  <si>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</si>
  <si>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</si>
  <si>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</si>
  <si>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</si>
  <si>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</si>
  <si>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</si>
  <si>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</si>
  <si>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</si>
  <si>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</si>
  <si>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</si>
  <si>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</si>
  <si>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</si>
  <si>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</si>
  <si>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</si>
  <si>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</si>
  <si>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</si>
  <si>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</si>
  <si>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</si>
  <si>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</si>
  <si>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</si>
  <si>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</si>
  <si>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</si>
  <si>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</si>
  <si>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</si>
  <si>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</si>
  <si>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</si>
  <si>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</si>
  <si>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</si>
  <si>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</si>
  <si>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</si>
  <si>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</si>
  <si>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</si>
  <si>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</si>
  <si>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</si>
  <si>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</si>
  <si>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</si>
  <si>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</si>
  <si>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</si>
  <si>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</si>
  <si>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</si>
  <si>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</si>
  <si>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</si>
  <si>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</si>
  <si>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</si>
  <si>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</si>
  <si>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</si>
  <si>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</si>
  <si>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</si>
  <si>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</si>
  <si>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</si>
  <si>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</si>
  <si>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</si>
  <si>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</si>
  <si>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</si>
  <si>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</si>
  <si>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</si>
  <si>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</si>
  <si>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</si>
  <si>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</si>
  <si>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</si>
  <si>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</si>
  <si>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</si>
  <si>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</si>
  <si>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</si>
  <si>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</si>
  <si>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</si>
  <si>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</si>
  <si>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</si>
  <si>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</si>
  <si>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</si>
  <si>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</si>
  <si>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</si>
  <si>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</si>
  <si>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</si>
  <si>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</si>
  <si>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</si>
  <si>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</si>
  <si>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</si>
  <si>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</si>
  <si>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</si>
  <si>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</si>
  <si>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</si>
  <si>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</si>
  <si>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</si>
  <si>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</si>
  <si>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</si>
  <si>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</si>
  <si>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</si>
  <si>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</si>
  <si>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</si>
  <si>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</si>
  <si>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</si>
  <si>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</si>
  <si>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</si>
  <si>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</si>
  <si>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</si>
  <si>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</si>
  <si>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</si>
  <si>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</si>
  <si>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</si>
  <si>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</si>
  <si>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</si>
  <si>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</si>
  <si>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</si>
  <si>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</si>
  <si>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</si>
  <si>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</si>
  <si>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</si>
  <si>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</si>
  <si>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</si>
  <si>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</si>
  <si>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</si>
  <si>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</si>
  <si>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</si>
  <si>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</si>
  <si>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</si>
  <si>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</si>
  <si>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</si>
  <si>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</si>
  <si>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</si>
  <si>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</si>
  <si>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</si>
  <si>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</si>
  <si>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</si>
  <si>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</si>
  <si>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</si>
  <si>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</si>
  <si>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</si>
  <si>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</si>
  <si>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</si>
  <si>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</si>
  <si>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</si>
  <si>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</si>
  <si>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</si>
  <si>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</si>
  <si>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</si>
  <si>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</si>
  <si>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</si>
  <si>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</si>
  <si>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</si>
  <si>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</si>
  <si>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</si>
  <si>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</si>
  <si>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</si>
  <si>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</si>
  <si>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</si>
  <si>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</si>
  <si>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</si>
  <si>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</si>
  <si>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</si>
  <si>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</si>
  <si>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</si>
  <si>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</si>
  <si>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</si>
  <si>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</si>
  <si>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</si>
  <si>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</si>
  <si>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</si>
  <si>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</si>
  <si>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</si>
  <si>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</si>
  <si>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</si>
  <si>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</si>
  <si>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</si>
  <si>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</si>
  <si>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</si>
  <si>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</si>
  <si>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</si>
  <si>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</si>
  <si>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</si>
  <si>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</si>
  <si>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</si>
  <si>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</si>
  <si>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</si>
  <si>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</si>
  <si>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</si>
  <si>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</si>
  <si>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</si>
  <si>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</si>
  <si>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</si>
  <si>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</si>
  <si>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</si>
  <si>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</si>
  <si>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</si>
  <si>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</si>
  <si>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</si>
  <si>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</si>
  <si>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</si>
  <si>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</si>
  <si>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</si>
  <si>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</si>
  <si>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</si>
  <si>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</si>
  <si>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</si>
  <si>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</si>
  <si>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</si>
  <si>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</si>
  <si>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</si>
  <si>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</si>
  <si>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</si>
  <si>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</si>
  <si>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</si>
  <si>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</si>
  <si>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</si>
  <si>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</si>
  <si>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</si>
  <si>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</si>
  <si>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</si>
  <si>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</si>
  <si>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</si>
  <si>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</si>
  <si>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</si>
  <si>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</si>
  <si>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</si>
  <si>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</si>
  <si>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</si>
  <si>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</si>
  <si>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</si>
  <si>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</si>
  <si>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</si>
  <si>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</si>
  <si>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</si>
  <si>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</si>
  <si>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</si>
  <si>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</si>
  <si>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</si>
  <si>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</si>
  <si>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</si>
  <si>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</si>
  <si>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</si>
  <si>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</si>
  <si>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</si>
  <si>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</si>
  <si>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</si>
  <si>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</si>
  <si>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</si>
  <si>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</si>
  <si>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</si>
  <si>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</si>
  <si>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</si>
  <si>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</si>
  <si>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</si>
  <si>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</si>
  <si>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</si>
  <si>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</si>
  <si>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</si>
  <si>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</si>
  <si>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</si>
  <si>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</si>
  <si>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</si>
  <si>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</si>
  <si>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</si>
  <si>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</si>
  <si>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</si>
  <si>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</si>
  <si>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</si>
  <si>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</si>
  <si>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</si>
  <si>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</si>
  <si>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</si>
  <si>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</si>
  <si>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</si>
  <si>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</si>
  <si>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</si>
  <si>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</si>
  <si>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</si>
  <si>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</si>
  <si>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</si>
  <si>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</si>
  <si>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</si>
  <si>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</si>
  <si>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</si>
  <si>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</si>
  <si>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</si>
  <si>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</si>
  <si>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</si>
  <si>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</si>
  <si>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</si>
  <si>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</si>
  <si>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</si>
  <si>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</si>
  <si>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</si>
  <si>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</si>
  <si>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</si>
  <si>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</si>
  <si>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</si>
  <si>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</si>
  <si>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</si>
  <si>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</si>
  <si>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</si>
  <si>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</si>
  <si>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</si>
  <si>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</si>
  <si>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</si>
  <si>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</si>
  <si>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</si>
  <si>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</si>
  <si>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</si>
  <si>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</si>
  <si>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</si>
  <si>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</si>
  <si>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</si>
  <si>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</si>
  <si>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</si>
  <si>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</si>
  <si>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</si>
  <si>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</si>
  <si>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</si>
  <si>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</si>
  <si>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</si>
  <si>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</si>
  <si>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</si>
  <si>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</si>
  <si>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</si>
  <si>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</si>
  <si>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</si>
  <si>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</si>
  <si>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</si>
  <si>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</si>
  <si>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</si>
  <si>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</si>
  <si>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</si>
  <si>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</si>
  <si>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</si>
  <si>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</si>
  <si>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</si>
  <si>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</si>
  <si>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</si>
  <si>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</si>
  <si>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</si>
  <si>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</si>
  <si>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</si>
  <si>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</si>
  <si>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</si>
  <si>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</si>
  <si>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</si>
  <si>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</si>
  <si>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</si>
  <si>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</si>
  <si>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</si>
  <si>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</si>
  <si>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</si>
  <si>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</si>
  <si>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</si>
  <si>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</si>
  <si>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</si>
  <si>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</si>
  <si>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</si>
  <si>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</si>
  <si>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</si>
  <si>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</si>
  <si>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</si>
  <si>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</si>
  <si>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</si>
  <si>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</si>
  <si>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</si>
  <si>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</si>
  <si>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</si>
  <si>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</si>
  <si>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</si>
  <si>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</si>
  <si>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</si>
  <si>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</si>
  <si>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</si>
  <si>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</si>
  <si>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</si>
  <si>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</si>
  <si>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</si>
  <si>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</si>
  <si>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</si>
  <si>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</si>
  <si>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</si>
  <si>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</si>
  <si>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</si>
  <si>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</si>
  <si>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</si>
  <si>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</si>
  <si>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</si>
  <si>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</si>
  <si>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</si>
  <si>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</si>
  <si>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</si>
  <si>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</si>
  <si>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</si>
  <si>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</si>
  <si>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</si>
  <si>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</si>
  <si>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</si>
  <si>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</si>
  <si>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</si>
  <si>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</si>
  <si>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</si>
  <si>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</si>
  <si>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</si>
  <si>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</si>
  <si>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</si>
  <si>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</si>
  <si>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</si>
  <si>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</si>
  <si>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</si>
  <si>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</si>
  <si>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</si>
  <si>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</si>
  <si>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</si>
  <si>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</si>
  <si>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</si>
  <si>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</si>
  <si>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</si>
  <si>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</si>
  <si>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</si>
  <si>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</si>
  <si>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</si>
  <si>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</si>
  <si>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</si>
  <si>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</si>
  <si>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</si>
  <si>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</si>
  <si>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</si>
  <si>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</si>
  <si>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</si>
  <si>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</si>
  <si>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</si>
  <si>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</si>
  <si>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</si>
  <si>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</si>
  <si>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</si>
  <si>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</si>
  <si>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</si>
  <si>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</si>
  <si>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</si>
  <si>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</si>
  <si>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</si>
  <si>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</si>
  <si>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</si>
  <si>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</si>
  <si>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</si>
  <si>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</si>
  <si>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</si>
  <si>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</si>
  <si>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</si>
  <si>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</si>
  <si>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</si>
  <si>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</si>
  <si>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</si>
  <si>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</si>
  <si>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</si>
  <si>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</si>
  <si>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</si>
  <si>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</si>
  <si>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</si>
  <si>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</si>
  <si>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</si>
  <si>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</si>
  <si>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</si>
  <si>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</si>
  <si>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</si>
  <si>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</si>
  <si>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</si>
  <si>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</si>
  <si>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</si>
  <si>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</si>
  <si>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</si>
  <si>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</si>
  <si>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</si>
  <si>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</si>
  <si>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</si>
  <si>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</si>
  <si>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</si>
  <si>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</si>
  <si>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</si>
  <si>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</si>
  <si>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</si>
  <si>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</si>
  <si>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</si>
  <si>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</si>
  <si>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</si>
  <si>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</si>
  <si>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</si>
  <si>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</si>
  <si>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</si>
  <si>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</si>
  <si>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</si>
  <si>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</si>
  <si>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</si>
  <si>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</si>
  <si>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</si>
  <si>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</si>
  <si>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</si>
  <si>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</si>
  <si>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</si>
  <si>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</si>
  <si>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</si>
  <si>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</si>
  <si>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</si>
  <si>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</si>
  <si>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</si>
  <si>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</si>
  <si>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</si>
  <si>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</si>
  <si>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</si>
  <si>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</si>
  <si>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</si>
  <si>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</si>
  <si>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</si>
  <si>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</si>
  <si>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</si>
  <si>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</si>
  <si>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</si>
  <si>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</si>
  <si>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</si>
  <si>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</si>
  <si>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</si>
  <si>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</si>
  <si>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</si>
  <si>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</si>
  <si>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</si>
  <si>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</si>
  <si>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</si>
  <si>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</si>
  <si>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</si>
  <si>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</si>
  <si>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</si>
  <si>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</si>
  <si>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</si>
  <si>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</si>
  <si>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</si>
  <si>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</si>
  <si>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</si>
  <si>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</si>
  <si>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</si>
  <si>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</si>
  <si>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</si>
  <si>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</si>
  <si>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</si>
  <si>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</si>
  <si>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</si>
  <si>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</si>
  <si>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</si>
  <si>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</si>
  <si>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</si>
  <si>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</si>
  <si>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</si>
  <si>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</si>
  <si>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</si>
  <si>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</si>
  <si>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</si>
  <si>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</si>
  <si>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</si>
  <si>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</si>
  <si>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</si>
  <si>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</si>
  <si>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</si>
  <si>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</si>
  <si>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</si>
  <si>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</si>
  <si>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</si>
  <si>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</si>
  <si>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</si>
  <si>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</si>
  <si>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</si>
  <si>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</si>
  <si>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</si>
  <si>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</si>
  <si>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</si>
  <si>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</si>
  <si>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</si>
  <si>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</si>
  <si>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</si>
  <si>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</si>
  <si>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</si>
  <si>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</si>
  <si>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</si>
  <si>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</si>
  <si>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</si>
  <si>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</si>
  <si>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</si>
  <si>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</si>
  <si>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</si>
  <si>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</si>
  <si>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</si>
  <si>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</si>
  <si>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</si>
  <si>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</si>
  <si>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</si>
  <si>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</si>
  <si>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</si>
  <si>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</si>
  <si>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</si>
  <si>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</si>
  <si>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</si>
  <si>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</si>
  <si>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</si>
  <si>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</si>
  <si>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</si>
  <si>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</si>
  <si>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</si>
  <si>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</si>
  <si>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</si>
  <si>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</si>
  <si>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</si>
  <si>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</si>
  <si>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</si>
  <si>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</si>
  <si>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</si>
  <si>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</si>
  <si>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</si>
  <si>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</si>
  <si>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</si>
  <si>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</si>
  <si>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</si>
  <si>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</si>
  <si>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</si>
  <si>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</si>
  <si>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</si>
  <si>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</si>
  <si>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</si>
  <si>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</si>
  <si>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</si>
  <si>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</si>
  <si>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</si>
  <si>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</si>
  <si>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</si>
  <si>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</si>
  <si>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</si>
  <si>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</si>
  <si>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</si>
  <si>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</si>
  <si>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</si>
  <si>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</si>
  <si>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</si>
  <si>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</si>
  <si>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</si>
  <si>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</si>
  <si>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</si>
  <si>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</si>
  <si>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</si>
  <si>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</si>
  <si>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</si>
  <si>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</si>
  <si>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</si>
  <si>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</si>
  <si>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</si>
  <si>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</si>
  <si>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</si>
  <si>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</si>
  <si>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</si>
  <si>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</si>
  <si>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</si>
  <si>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</si>
  <si>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</si>
  <si>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</si>
  <si>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</si>
  <si>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</si>
  <si>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</si>
  <si>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</si>
  <si>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</si>
  <si>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</si>
  <si>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</si>
  <si>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</si>
  <si>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</si>
  <si>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</si>
  <si>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</si>
  <si>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</si>
  <si>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</si>
  <si>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</si>
  <si>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</si>
  <si>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</si>
  <si>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</si>
  <si>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</si>
  <si>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</si>
  <si>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</si>
  <si>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</si>
  <si>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</si>
  <si>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</si>
  <si>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</si>
  <si>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</si>
  <si>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</si>
  <si>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</si>
  <si>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</si>
  <si>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</si>
  <si>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</si>
  <si>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</si>
  <si>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</si>
  <si>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</si>
  <si>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</si>
  <si>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</si>
  <si>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</si>
  <si>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</si>
  <si>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</si>
  <si>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</si>
  <si>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</si>
  <si>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</si>
  <si>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</si>
  <si>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</si>
  <si>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</si>
  <si>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</si>
  <si>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</si>
  <si>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</si>
  <si>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</si>
  <si>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</si>
  <si>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</si>
  <si>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</si>
  <si>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</si>
  <si>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</si>
  <si>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</si>
  <si>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</si>
  <si>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</si>
  <si>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</si>
  <si>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</si>
  <si>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</si>
  <si>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</si>
  <si>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</si>
  <si>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</si>
  <si>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</si>
  <si>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</si>
  <si>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</si>
  <si>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</si>
  <si>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</si>
  <si>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</si>
  <si>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</si>
  <si>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</si>
  <si>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</si>
  <si>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</si>
  <si>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</si>
  <si>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</si>
  <si>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</si>
  <si>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</si>
  <si>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</si>
  <si>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</si>
  <si>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</si>
  <si>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</si>
  <si>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</si>
  <si>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</si>
  <si>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</si>
  <si>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</si>
  <si>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</si>
  <si>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</si>
  <si>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</si>
  <si>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</si>
  <si>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</si>
  <si>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</si>
  <si>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</si>
  <si>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</si>
  <si>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</si>
  <si>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</si>
  <si>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</si>
  <si>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</si>
  <si>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</si>
  <si>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</si>
  <si>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</si>
  <si>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</si>
  <si>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</si>
  <si>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</si>
  <si>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</si>
  <si>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</si>
  <si>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</si>
  <si>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</si>
  <si>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</si>
  <si>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</si>
  <si>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</si>
  <si>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</si>
  <si>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</si>
  <si>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</si>
  <si>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</si>
  <si>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</si>
  <si>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</si>
  <si>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</si>
  <si>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</si>
  <si>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</si>
  <si>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</si>
  <si>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</si>
  <si>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</si>
  <si>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</si>
  <si>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</si>
  <si>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</si>
  <si>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</si>
  <si>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</si>
  <si>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</si>
  <si>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</si>
  <si>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</si>
  <si>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</si>
  <si>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</si>
  <si>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</si>
  <si>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</si>
  <si>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</si>
  <si>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</si>
  <si>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</si>
  <si>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</si>
  <si>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</si>
  <si>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</si>
  <si>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</si>
  <si>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</si>
  <si>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</si>
  <si>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</si>
  <si>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</si>
  <si>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</si>
  <si>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</si>
  <si>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</si>
  <si>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</si>
  <si>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</si>
  <si>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</si>
  <si>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</si>
  <si>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</si>
  <si>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</si>
  <si>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</si>
  <si>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</si>
  <si>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</si>
  <si>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</si>
  <si>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</si>
  <si>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</si>
  <si>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</si>
  <si>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</si>
  <si>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</si>
  <si>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</si>
  <si>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</si>
  <si>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</si>
  <si>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</si>
  <si>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</si>
  <si>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</si>
  <si>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</si>
  <si>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</si>
  <si>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</si>
  <si>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</si>
  <si>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</si>
  <si>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</si>
  <si>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</si>
  <si>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</si>
  <si>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</si>
  <si>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</si>
  <si>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</si>
  <si>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</si>
  <si>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</si>
  <si>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</si>
  <si>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</si>
  <si>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</si>
  <si>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</si>
  <si>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</si>
  <si>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</si>
  <si>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</si>
  <si>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</si>
  <si>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</si>
  <si>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</si>
  <si>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</si>
  <si>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</si>
  <si>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</si>
  <si>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</si>
  <si>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</si>
  <si>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</si>
  <si>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</si>
  <si>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</si>
  <si>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</si>
  <si>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</si>
  <si>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</si>
  <si>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</si>
  <si>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</si>
  <si>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</si>
  <si>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</si>
  <si>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</si>
  <si>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</si>
  <si>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</si>
  <si>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</si>
  <si>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</si>
  <si>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</si>
  <si>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</si>
  <si>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</si>
  <si>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</si>
  <si>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</si>
  <si>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</si>
  <si>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</si>
  <si>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</si>
  <si>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</si>
  <si>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</si>
  <si>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</si>
  <si>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</si>
  <si>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</si>
  <si>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</si>
  <si>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</si>
  <si>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</si>
  <si>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</si>
  <si>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</si>
  <si>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</si>
  <si>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</si>
  <si>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</si>
  <si>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</si>
  <si>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</si>
  <si>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</si>
  <si>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</si>
  <si>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</si>
  <si>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</si>
  <si>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</si>
  <si>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</si>
  <si>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</si>
  <si>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</si>
  <si>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</si>
  <si>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</si>
  <si>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</si>
  <si>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</si>
  <si>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</si>
  <si>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</si>
  <si>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</si>
  <si>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</si>
  <si>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</si>
  <si>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</si>
  <si>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</si>
  <si>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</si>
  <si>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</si>
  <si>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</si>
  <si>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</si>
  <si>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</si>
  <si>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</si>
  <si>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</si>
  <si>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</si>
  <si>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</si>
  <si>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</si>
  <si>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</si>
  <si>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</si>
  <si>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</si>
  <si>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</si>
  <si>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</si>
  <si>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</si>
  <si>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</si>
  <si>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</si>
  <si>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</si>
  <si>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</si>
  <si>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</si>
  <si>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</si>
  <si>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</si>
  <si>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</si>
  <si>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</si>
  <si>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</si>
  <si>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</si>
  <si>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</si>
  <si>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</si>
  <si>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</si>
  <si>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</si>
  <si>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</si>
  <si>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</si>
  <si>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</si>
  <si>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</si>
  <si>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</si>
  <si>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</si>
  <si>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</si>
  <si>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</si>
  <si>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</si>
  <si>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</si>
  <si>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</si>
  <si>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</si>
  <si>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</si>
  <si>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</si>
  <si>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</si>
  <si>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</si>
  <si>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</si>
  <si>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</si>
  <si>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</si>
  <si>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</si>
  <si>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</si>
  <si>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</si>
  <si>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</si>
  <si>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</si>
  <si>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</si>
  <si>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</si>
  <si>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</si>
  <si>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</si>
  <si>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</si>
  <si>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</si>
  <si>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</si>
  <si>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</si>
  <si>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</si>
  <si>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</si>
  <si>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</si>
  <si>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</si>
  <si>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</si>
  <si>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</si>
  <si>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</si>
  <si>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</si>
  <si>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</si>
  <si>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</si>
  <si>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</si>
  <si>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</si>
  <si>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</si>
  <si>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</si>
  <si>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</si>
  <si>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</si>
  <si>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</si>
  <si>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</si>
  <si>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</si>
  <si>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</si>
  <si>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</si>
  <si>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</si>
  <si>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</si>
  <si>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</si>
  <si>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</si>
  <si>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</si>
  <si>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</si>
  <si>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</si>
  <si>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</si>
  <si>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</si>
  <si>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</si>
  <si>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</si>
  <si>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</si>
  <si>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</si>
  <si>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</si>
  <si>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</si>
  <si>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</si>
  <si>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</si>
  <si>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</si>
  <si>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</si>
  <si>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</si>
  <si>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</si>
  <si>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</si>
  <si>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</si>
  <si>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</si>
  <si>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</si>
  <si>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</si>
  <si>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</si>
  <si>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</si>
  <si>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</si>
  <si>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</si>
  <si>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</si>
  <si>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</si>
  <si>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</si>
  <si>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</si>
  <si>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</si>
  <si>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</si>
  <si>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</si>
  <si>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</si>
  <si>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</si>
  <si>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</si>
  <si>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</si>
  <si>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</si>
  <si>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</si>
  <si>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</si>
  <si>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</si>
  <si>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</si>
  <si>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</si>
  <si>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</si>
  <si>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</si>
  <si>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</si>
  <si>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</si>
  <si>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</si>
  <si>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</si>
  <si>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</si>
  <si>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</si>
  <si>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</si>
  <si>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</si>
  <si>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</si>
  <si>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</si>
  <si>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</si>
  <si>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</si>
  <si>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</si>
  <si>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</si>
  <si>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</si>
  <si>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</si>
  <si>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</si>
  <si>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</si>
  <si>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</si>
  <si>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</si>
  <si>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</si>
  <si>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</si>
  <si>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</si>
  <si>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</si>
  <si>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</si>
  <si>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</si>
  <si>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</si>
  <si>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</si>
  <si>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</si>
  <si>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</si>
  <si>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</si>
  <si>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</si>
  <si>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</si>
  <si>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</si>
  <si>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</si>
  <si>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</si>
  <si>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</si>
  <si>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</si>
  <si>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</si>
  <si>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</si>
  <si>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</si>
  <si>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</si>
  <si>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</si>
  <si>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</si>
  <si>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</si>
  <si>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</si>
  <si>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</si>
  <si>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</si>
  <si>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</si>
  <si>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</si>
  <si>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</si>
  <si>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</si>
  <si>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</si>
  <si>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</si>
  <si>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</si>
  <si>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</si>
  <si>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</si>
  <si>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</si>
  <si>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</si>
  <si>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</si>
  <si>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</si>
  <si>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</si>
  <si>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</si>
  <si>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</si>
  <si>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</si>
  <si>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</si>
  <si>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</si>
  <si>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</si>
  <si>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</si>
  <si>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</si>
  <si>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</si>
  <si>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</si>
  <si>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</si>
  <si>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</si>
  <si>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</si>
  <si>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</si>
  <si>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</si>
  <si>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</si>
  <si>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</si>
  <si>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</si>
  <si>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</si>
  <si>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</si>
  <si>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</si>
  <si>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</si>
  <si>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</si>
  <si>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</si>
  <si>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</si>
  <si>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</si>
  <si>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</si>
  <si>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</si>
  <si>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</si>
  <si>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</si>
  <si>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</si>
  <si>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</si>
  <si>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</si>
  <si>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</si>
  <si>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</si>
  <si>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</si>
  <si>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</si>
  <si>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</si>
  <si>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</si>
  <si>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</si>
  <si>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</si>
  <si>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</si>
  <si>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</si>
  <si>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</si>
  <si>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</si>
  <si>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</si>
  <si>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</si>
  <si>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</si>
  <si>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</si>
  <si>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</si>
  <si>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</si>
  <si>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</si>
  <si>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</si>
  <si>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</si>
  <si>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</si>
  <si>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</si>
  <si>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</si>
  <si>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</si>
  <si>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</si>
  <si>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</si>
  <si>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</si>
  <si>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</si>
  <si>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</si>
  <si>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</si>
  <si>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</si>
  <si>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</si>
  <si>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</si>
  <si>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</si>
  <si>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</si>
  <si>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</si>
  <si>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</si>
  <si>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</si>
  <si>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</si>
  <si>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</si>
  <si>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</si>
  <si>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</si>
  <si>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</si>
  <si>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</si>
  <si>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</si>
  <si>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</si>
  <si>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</si>
  <si>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</si>
  <si>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</si>
  <si>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</si>
  <si>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</si>
  <si>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</si>
  <si>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</si>
  <si>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</si>
  <si>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</si>
  <si>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</si>
  <si>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</si>
  <si>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</si>
  <si>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</si>
  <si>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</si>
  <si>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</si>
  <si>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</si>
  <si>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</si>
  <si>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</si>
  <si>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</si>
  <si>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</si>
  <si>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</si>
  <si>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</si>
  <si>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</si>
  <si>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</si>
  <si>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</si>
  <si>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</si>
  <si>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</si>
  <si>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</si>
  <si>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</si>
  <si>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</si>
  <si>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</si>
  <si>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</si>
  <si>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</si>
  <si>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</si>
  <si>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</si>
  <si>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</si>
  <si>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</si>
  <si>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</si>
  <si>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</si>
  <si>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</si>
  <si>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</si>
  <si>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</si>
  <si>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</si>
  <si>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</si>
  <si>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</si>
  <si>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</si>
  <si>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</si>
  <si>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</si>
  <si>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</si>
  <si>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</si>
  <si>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</si>
  <si>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</si>
  <si>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</si>
  <si>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</si>
  <si>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</si>
  <si>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</si>
  <si>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</si>
  <si>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</si>
  <si>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</si>
  <si>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</si>
  <si>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</si>
  <si>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</si>
  <si>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</si>
  <si>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</si>
  <si>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</si>
  <si>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</si>
  <si>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</si>
  <si>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</si>
  <si>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</si>
  <si>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</si>
  <si>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</si>
  <si>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</si>
  <si>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</si>
  <si>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</si>
  <si>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</si>
  <si>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</si>
  <si>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</si>
  <si>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</si>
  <si>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</si>
  <si>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</si>
  <si>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</si>
  <si>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</si>
  <si>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</si>
  <si>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</si>
  <si>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</si>
  <si>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</si>
  <si>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</si>
  <si>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</si>
  <si>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</si>
  <si>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</si>
  <si>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</si>
  <si>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</si>
  <si>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</si>
  <si>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</si>
  <si>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</si>
  <si>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</si>
  <si>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</si>
  <si>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</si>
  <si>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</si>
  <si>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</si>
  <si>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</si>
  <si>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</si>
  <si>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</si>
  <si>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</si>
  <si>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</si>
  <si>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</si>
  <si>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</si>
  <si>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</si>
  <si>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</si>
  <si>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</si>
  <si>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</si>
  <si>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</si>
  <si>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</si>
  <si>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</si>
  <si>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</si>
  <si>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</si>
  <si>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</si>
  <si>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</si>
  <si>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</si>
  <si>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</si>
  <si>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</si>
  <si>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</si>
  <si>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</si>
  <si>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</si>
  <si>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</si>
  <si>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</si>
  <si>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</si>
  <si>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</si>
  <si>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</si>
  <si>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</si>
  <si>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</si>
  <si>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</si>
  <si>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</si>
  <si>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</si>
  <si>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</si>
  <si>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</si>
  <si>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</si>
  <si>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</si>
  <si>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</si>
  <si>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</si>
  <si>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</si>
  <si>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</si>
  <si>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</si>
  <si>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</si>
  <si>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</si>
  <si>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</si>
  <si>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</si>
  <si>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</si>
  <si>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</si>
  <si>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</si>
  <si>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</si>
  <si>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</si>
  <si>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</si>
  <si>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</si>
  <si>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</si>
  <si>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</si>
  <si>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</si>
  <si>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</si>
  <si>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</si>
  <si>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</si>
  <si>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</si>
  <si>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</si>
  <si>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</si>
  <si>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</si>
  <si>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</si>
  <si>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</si>
  <si>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</si>
  <si>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</si>
  <si>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</si>
  <si>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</si>
  <si>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</si>
  <si>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</si>
  <si>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</si>
  <si>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</si>
  <si>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</si>
  <si>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</si>
  <si>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</si>
  <si>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</si>
  <si>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</si>
  <si>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</si>
  <si>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</si>
  <si>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</si>
  <si>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</si>
  <si>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</si>
  <si>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</si>
  <si>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</si>
  <si>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</si>
  <si>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</si>
  <si>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</si>
  <si>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</si>
  <si>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</si>
  <si>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</si>
  <si>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</si>
  <si>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</si>
  <si>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</si>
  <si>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</si>
  <si>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</si>
  <si>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</si>
  <si>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</si>
  <si>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</si>
  <si>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</si>
  <si>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</si>
  <si>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</si>
  <si>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</si>
  <si>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</si>
  <si>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</si>
  <si>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</si>
  <si>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</si>
  <si>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</si>
  <si>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</si>
  <si>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</si>
  <si>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</si>
  <si>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</si>
  <si>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</si>
  <si>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</si>
  <si>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</si>
  <si>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</si>
  <si>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</si>
  <si>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</si>
  <si>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</si>
  <si>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</si>
  <si>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</si>
  <si>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</si>
  <si>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</si>
  <si>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</si>
  <si>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</si>
  <si>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</si>
  <si>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</si>
  <si>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</si>
  <si>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</si>
  <si>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</si>
  <si>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</si>
  <si>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</si>
  <si>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</si>
  <si>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</si>
  <si>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</si>
  <si>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</si>
  <si>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</si>
  <si>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</si>
  <si>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</si>
  <si>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</si>
  <si>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</si>
  <si>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</si>
  <si>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</si>
  <si>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</si>
  <si>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</si>
  <si>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</si>
  <si>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</si>
  <si>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</si>
  <si>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</si>
  <si>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</si>
  <si>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</si>
  <si>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</si>
  <si>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</si>
  <si>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</si>
  <si>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</si>
  <si>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</si>
  <si>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</si>
  <si>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</si>
  <si>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</si>
  <si>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</si>
  <si>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</si>
  <si>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</si>
  <si>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</si>
  <si>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</si>
  <si>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</si>
  <si>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</si>
  <si>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</si>
  <si>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</si>
  <si>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</si>
  <si>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</si>
  <si>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</si>
  <si>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</si>
  <si>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</si>
  <si>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</si>
  <si>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</si>
  <si>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</si>
  <si>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</si>
  <si>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</si>
  <si>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</si>
  <si>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</si>
  <si>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</si>
  <si>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</si>
  <si>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</si>
  <si>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</si>
  <si>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</si>
  <si>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</si>
  <si>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</si>
  <si>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</si>
  <si>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</si>
  <si>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</si>
  <si>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</si>
  <si>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</si>
  <si>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</si>
  <si>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</si>
  <si>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</si>
  <si>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</si>
  <si>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</si>
  <si>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</si>
  <si>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</si>
  <si>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</si>
  <si>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</si>
  <si>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</si>
  <si>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</si>
  <si>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</si>
  <si>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</si>
  <si>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</si>
  <si>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</si>
  <si>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</si>
  <si>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</si>
  <si>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</si>
  <si>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</si>
  <si>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</si>
  <si>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</si>
  <si>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</si>
  <si>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</si>
  <si>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</si>
  <si>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</si>
  <si>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</si>
  <si>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</si>
  <si>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</si>
  <si>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</si>
  <si>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</si>
  <si>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</si>
  <si>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</si>
  <si>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</si>
  <si>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</si>
  <si>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</si>
  <si>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</si>
  <si>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</si>
  <si>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</si>
  <si>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</si>
  <si>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</si>
  <si>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</si>
  <si>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</si>
  <si>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</si>
  <si>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</si>
  <si>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</si>
  <si>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</si>
  <si>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</si>
  <si>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</si>
  <si>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</si>
  <si>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</si>
  <si>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</si>
  <si>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</si>
  <si>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</si>
  <si>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</si>
  <si>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</si>
  <si>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</si>
  <si>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</si>
  <si>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</si>
  <si>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</si>
  <si>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</si>
  <si>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</si>
  <si>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</si>
  <si>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</si>
  <si>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</si>
  <si>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</si>
  <si>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</si>
  <si>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</si>
  <si>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</si>
  <si>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</si>
  <si>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</si>
  <si>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</si>
  <si>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</si>
  <si>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</si>
  <si>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</si>
  <si>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</si>
  <si>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</si>
  <si>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</si>
  <si>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</si>
  <si>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</si>
  <si>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</si>
  <si>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</si>
  <si>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</si>
  <si>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</si>
  <si>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</si>
  <si>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</si>
  <si>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</si>
  <si>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</si>
  <si>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</si>
  <si>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</si>
  <si>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</si>
  <si>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</si>
  <si>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</si>
  <si>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</si>
  <si>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</si>
  <si>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</si>
  <si>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</si>
  <si>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</si>
  <si>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</si>
  <si>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</si>
  <si>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</si>
  <si>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</si>
  <si>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</si>
  <si>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</si>
  <si>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</si>
  <si>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</si>
  <si>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</si>
  <si>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</si>
  <si>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</si>
  <si>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</si>
  <si>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</si>
  <si>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</si>
  <si>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</si>
  <si>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</si>
  <si>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</si>
  <si>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</si>
  <si>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</si>
  <si>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</si>
  <si>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</si>
  <si>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</si>
  <si>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</si>
  <si>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</si>
  <si>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</si>
  <si>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</si>
  <si>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</si>
  <si>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</si>
  <si>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</si>
  <si>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</si>
  <si>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</si>
  <si>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</si>
  <si>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</si>
  <si>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</si>
  <si>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</si>
  <si>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</si>
  <si>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</si>
  <si>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</si>
  <si>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</si>
  <si>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</si>
  <si>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</si>
  <si>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</si>
  <si>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</si>
  <si>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</si>
  <si>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</si>
  <si>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</si>
  <si>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</si>
  <si>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</si>
  <si>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</si>
  <si>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</si>
  <si>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</si>
  <si>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</si>
  <si>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</si>
  <si>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</si>
  <si>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</si>
  <si>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</si>
  <si>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</si>
  <si>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</si>
  <si>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</si>
  <si>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</si>
  <si>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</si>
  <si>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</si>
  <si>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</si>
  <si>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</si>
  <si>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</si>
  <si>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</si>
  <si>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</si>
  <si>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</si>
  <si>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</si>
  <si>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</si>
  <si>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</si>
  <si>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</si>
  <si>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</si>
  <si>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</si>
  <si>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</si>
  <si>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</si>
  <si>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</si>
  <si>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</si>
  <si>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</si>
  <si>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</si>
  <si>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</si>
  <si>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</si>
  <si>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</si>
  <si>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</si>
  <si>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</si>
  <si>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</si>
  <si>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</si>
  <si>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</si>
  <si>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</si>
  <si>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</si>
  <si>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</si>
  <si>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</si>
  <si>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</si>
  <si>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</si>
  <si>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</si>
  <si>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</si>
  <si>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</si>
  <si>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</si>
  <si>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</si>
  <si>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</si>
  <si>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</si>
  <si>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</si>
  <si>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</si>
  <si>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</si>
  <si>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</si>
  <si>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</si>
  <si>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</si>
  <si>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</si>
  <si>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</si>
  <si>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</si>
  <si>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</si>
  <si>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</si>
  <si>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</si>
  <si>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</si>
  <si>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</si>
  <si>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</si>
  <si>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</si>
  <si>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</si>
  <si>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</si>
  <si>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</si>
  <si>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</si>
  <si>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</si>
  <si>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</si>
  <si>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</si>
  <si>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</si>
  <si>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</si>
  <si>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</si>
  <si>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</si>
  <si>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</si>
  <si>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</si>
  <si>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</si>
  <si>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</si>
  <si>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</si>
  <si>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</si>
  <si>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</si>
  <si>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</si>
  <si>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</si>
  <si>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</si>
  <si>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</si>
  <si>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</si>
  <si>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</si>
  <si>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</si>
  <si>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</si>
  <si>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</si>
  <si>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</si>
  <si>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</si>
  <si>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</si>
  <si>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</si>
  <si>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</si>
  <si>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</si>
  <si>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</si>
  <si>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</si>
  <si>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</si>
  <si>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</si>
  <si>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</si>
  <si>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</si>
  <si>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</si>
  <si>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</si>
  <si>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</si>
  <si>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</si>
  <si>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</si>
  <si>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</si>
  <si>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</si>
  <si>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</si>
  <si>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</si>
  <si>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</si>
  <si>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</si>
  <si>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</si>
  <si>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</si>
  <si>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</si>
  <si>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</si>
  <si>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</si>
  <si>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</si>
  <si>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</si>
  <si>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</si>
  <si>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</si>
  <si>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</si>
  <si>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</si>
  <si>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</si>
  <si>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</si>
  <si>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</si>
  <si>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</si>
  <si>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</si>
  <si>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</si>
  <si>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</si>
  <si>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</si>
  <si>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</si>
  <si>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</si>
  <si>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</si>
  <si>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</si>
  <si>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</si>
  <si>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</si>
  <si>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</si>
  <si>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</si>
  <si>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</si>
  <si>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</si>
  <si>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</si>
  <si>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</si>
  <si>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</si>
  <si>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</si>
  <si>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</si>
  <si>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</si>
  <si>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</si>
  <si>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</si>
  <si>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</si>
  <si>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</si>
  <si>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</si>
  <si>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</si>
  <si>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</si>
  <si>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</si>
  <si>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</si>
  <si>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</si>
  <si>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</si>
  <si>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</si>
  <si>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</si>
  <si>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</si>
  <si>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</si>
  <si>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</si>
  <si>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</si>
  <si>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</si>
  <si>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</si>
  <si>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</si>
  <si>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</si>
  <si>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</si>
  <si>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</si>
  <si>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</si>
  <si>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</si>
  <si>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</si>
  <si>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</si>
  <si>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</si>
  <si>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</si>
  <si>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</si>
  <si>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</si>
  <si>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</si>
  <si>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</si>
  <si>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</si>
  <si>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</si>
  <si>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</si>
  <si>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</si>
  <si>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</si>
  <si>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</si>
  <si>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</si>
  <si>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</si>
  <si>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</si>
  <si>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</si>
  <si>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</si>
  <si>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</si>
  <si>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</si>
  <si>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</si>
  <si>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</si>
  <si>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</si>
  <si>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</si>
  <si>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</si>
  <si>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</si>
  <si>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</si>
  <si>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</si>
  <si>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</si>
  <si>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</si>
  <si>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</si>
  <si>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</si>
  <si>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</si>
  <si>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</si>
  <si>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</si>
  <si>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</si>
  <si>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</si>
  <si>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</si>
  <si>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</si>
  <si>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</si>
  <si>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</si>
  <si>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</si>
  <si>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</si>
  <si>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</si>
  <si>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</si>
  <si>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</si>
  <si>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</si>
  <si>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</si>
  <si>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</si>
  <si>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</si>
  <si>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</si>
  <si>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</si>
  <si>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</si>
  <si>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</si>
  <si>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</si>
  <si>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</si>
  <si>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</si>
  <si>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</si>
  <si>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</si>
  <si>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</si>
  <si>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</si>
  <si>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</si>
  <si>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</si>
  <si>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</si>
  <si>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</si>
  <si>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</si>
  <si>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</si>
  <si>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</si>
  <si>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</si>
  <si>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</si>
  <si>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</si>
  <si>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</si>
  <si>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</si>
  <si>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</si>
  <si>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</si>
  <si>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</si>
  <si>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</si>
  <si>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</si>
  <si>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</si>
  <si>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</si>
  <si>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</si>
  <si>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</si>
  <si>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</si>
  <si>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</si>
  <si>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</si>
  <si>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</si>
  <si>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</si>
  <si>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</si>
  <si>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</si>
  <si>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</si>
  <si>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</si>
  <si>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</si>
  <si>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</si>
  <si>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</si>
  <si>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</si>
  <si>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</si>
  <si>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</si>
  <si>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</si>
  <si>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</si>
  <si>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</si>
  <si>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</si>
  <si>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</si>
  <si>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</si>
  <si>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</si>
  <si>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</si>
  <si>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</si>
  <si>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</si>
  <si>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</si>
  <si>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</si>
  <si>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</si>
  <si>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</si>
  <si>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</si>
  <si>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</si>
  <si>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</si>
  <si>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</si>
  <si>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</si>
  <si>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</si>
  <si>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</si>
  <si>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</si>
  <si>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</si>
  <si>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</si>
  <si>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</si>
  <si>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</si>
  <si>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</si>
  <si>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</si>
  <si>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</si>
  <si>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</si>
  <si>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</si>
  <si>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</si>
  <si>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</si>
  <si>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</si>
  <si>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</si>
  <si>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</si>
  <si>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</si>
  <si>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</si>
  <si>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</si>
  <si>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</si>
  <si>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</si>
  <si>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</si>
  <si>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</si>
  <si>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</si>
  <si>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</si>
  <si>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</si>
  <si>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</si>
  <si>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</si>
  <si>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</si>
  <si>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</si>
  <si>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</si>
  <si>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</si>
  <si>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</si>
  <si>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</si>
  <si>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</si>
  <si>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</si>
  <si>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</si>
  <si>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</si>
  <si>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</si>
  <si>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</si>
  <si>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</si>
  <si>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</si>
  <si>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</si>
  <si>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</si>
  <si>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</si>
  <si>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</si>
  <si>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</si>
  <si>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</si>
  <si>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</si>
  <si>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</si>
  <si>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</si>
  <si>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</si>
  <si>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</si>
  <si>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</si>
  <si>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</si>
  <si>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</si>
  <si>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</si>
  <si>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</si>
  <si>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</si>
  <si>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</si>
  <si>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</si>
  <si>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</si>
  <si>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</si>
  <si>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</si>
  <si>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</si>
  <si>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</si>
  <si>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</si>
  <si>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</si>
  <si>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</si>
  <si>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</si>
  <si>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</si>
  <si>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</si>
  <si>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</si>
  <si>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</si>
  <si>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</si>
  <si>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</si>
  <si>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</si>
  <si>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</si>
  <si>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</si>
  <si>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</si>
  <si>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</si>
  <si>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</si>
  <si>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</si>
  <si>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</si>
  <si>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</si>
  <si>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</si>
  <si>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</si>
  <si>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</si>
  <si>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</si>
  <si>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</si>
  <si>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</si>
  <si>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</si>
  <si>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</si>
  <si>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</si>
  <si>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</si>
  <si>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</si>
  <si>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</si>
  <si>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</si>
  <si>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</si>
  <si>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</si>
  <si>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</si>
  <si>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</si>
  <si>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</si>
  <si>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</si>
  <si>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</si>
  <si>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</si>
  <si>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</si>
  <si>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</si>
  <si>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</si>
  <si>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</si>
  <si>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</si>
  <si>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</si>
  <si>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</si>
  <si>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</si>
  <si>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</si>
  <si>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</si>
  <si>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</si>
  <si>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</si>
  <si>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</si>
  <si>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</si>
  <si>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</si>
  <si>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</si>
  <si>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</si>
  <si>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</si>
  <si>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</si>
  <si>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</si>
  <si>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</si>
  <si>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</si>
  <si>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</si>
  <si>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</si>
  <si>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</si>
  <si>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</si>
  <si>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</si>
  <si>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</si>
  <si>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</si>
  <si>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</si>
  <si>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</si>
  <si>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</si>
  <si>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</si>
  <si>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</si>
  <si>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</si>
  <si>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</si>
  <si>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</si>
  <si>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</si>
  <si>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</si>
  <si>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</si>
  <si>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</si>
  <si>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</si>
  <si>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</si>
  <si>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</si>
  <si>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</si>
  <si>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</si>
  <si>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</si>
  <si>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</si>
  <si>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</si>
  <si>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</si>
  <si>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</si>
  <si>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</si>
  <si>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</si>
  <si>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</si>
  <si>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</si>
  <si>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</si>
  <si>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</si>
  <si>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</si>
  <si>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</si>
  <si>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</si>
  <si>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</si>
  <si>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</si>
  <si>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</si>
  <si>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</si>
  <si>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</si>
  <si>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</si>
  <si>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</si>
  <si>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</si>
  <si>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</si>
  <si>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</si>
  <si>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</si>
  <si>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</si>
  <si>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</si>
  <si>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</si>
  <si>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</si>
  <si>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</si>
  <si>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</si>
  <si>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</si>
  <si>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</si>
  <si>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</si>
  <si>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</si>
  <si>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</si>
  <si>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</si>
  <si>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</si>
  <si>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</si>
  <si>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</si>
  <si>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</si>
  <si>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</si>
  <si>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</si>
  <si>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</si>
  <si>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</si>
  <si>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</si>
  <si>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</si>
  <si>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</si>
  <si>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</si>
  <si>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</si>
  <si>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</si>
  <si>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</si>
  <si>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</si>
  <si>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</si>
  <si>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</si>
  <si>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</si>
  <si>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</si>
  <si>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</si>
  <si>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</si>
  <si>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</si>
  <si>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</si>
  <si>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</si>
  <si>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</si>
  <si>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</si>
  <si>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</si>
  <si>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</si>
  <si>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</si>
  <si>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</si>
  <si>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</si>
  <si>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</si>
  <si>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</si>
  <si>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</si>
  <si>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</si>
  <si>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</si>
  <si>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</si>
  <si>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</si>
  <si>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</si>
  <si>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</si>
  <si>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</si>
  <si>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</si>
  <si>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</si>
  <si>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</si>
  <si>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</si>
  <si>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</si>
  <si>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</si>
  <si>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</si>
  <si>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</si>
  <si>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</si>
  <si>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</si>
  <si>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</si>
  <si>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</si>
  <si>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</si>
  <si>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</si>
  <si>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</si>
  <si>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</si>
  <si>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</si>
  <si>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</si>
  <si>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</si>
  <si>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</si>
  <si>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</si>
  <si>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</si>
  <si>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</si>
  <si>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</si>
  <si>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</si>
  <si>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</si>
  <si>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</si>
  <si>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</si>
  <si>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</si>
  <si>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</si>
  <si>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</si>
  <si>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</si>
  <si>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</si>
  <si>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</si>
  <si>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</si>
  <si>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</si>
  <si>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</si>
  <si>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</si>
  <si>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</si>
  <si>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</si>
  <si>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</si>
  <si>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</si>
  <si>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</si>
  <si>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</si>
  <si>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</si>
  <si>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</si>
  <si>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</si>
  <si>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</si>
  <si>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</si>
  <si>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</si>
  <si>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</si>
  <si>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</si>
  <si>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</si>
  <si>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</si>
  <si>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</si>
  <si>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</si>
  <si>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</si>
  <si>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</si>
  <si>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</si>
  <si>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</si>
  <si>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</si>
  <si>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</si>
  <si>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</si>
  <si>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</si>
  <si>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</si>
  <si>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</si>
  <si>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</si>
  <si>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</si>
  <si>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</si>
  <si>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</si>
  <si>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</si>
  <si>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</si>
  <si>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</si>
  <si>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</si>
  <si>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</si>
  <si>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</si>
  <si>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</si>
  <si>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</si>
  <si>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</si>
  <si>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</si>
  <si>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</si>
  <si>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</si>
  <si>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</si>
  <si>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</si>
  <si>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</si>
  <si>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</si>
  <si>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</si>
  <si>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</si>
  <si>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</si>
  <si>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</si>
  <si>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</si>
  <si>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</si>
  <si>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</si>
  <si>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</si>
  <si>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</si>
  <si>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</si>
  <si>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</si>
  <si>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</si>
  <si>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</si>
  <si>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</si>
  <si>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</si>
  <si>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</si>
  <si>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</si>
  <si>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</si>
  <si>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</si>
  <si>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</si>
  <si>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</si>
  <si>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</si>
  <si>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</si>
  <si>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</si>
  <si>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</si>
  <si>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</si>
  <si>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</si>
  <si>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</si>
  <si>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</si>
  <si>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</si>
  <si>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</si>
  <si>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</si>
  <si>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</si>
  <si>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</si>
  <si>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</si>
  <si>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</si>
  <si>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</si>
  <si>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</si>
  <si>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</si>
  <si>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</si>
  <si>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</si>
  <si>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</si>
  <si>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</si>
  <si>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</si>
  <si>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</si>
  <si>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</si>
  <si>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</si>
  <si>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</si>
  <si>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</si>
  <si>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</si>
  <si>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</si>
  <si>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</si>
  <si>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</si>
  <si>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</si>
  <si>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</si>
  <si>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</si>
  <si>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</si>
  <si>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</si>
  <si>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</si>
  <si>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</si>
  <si>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</si>
  <si>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</si>
  <si>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</si>
  <si>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</si>
  <si>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</si>
  <si>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</si>
  <si>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</si>
  <si>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</si>
  <si>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</si>
  <si>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</si>
  <si>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</si>
  <si>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</si>
  <si>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</si>
  <si>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</si>
  <si>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</si>
  <si>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</si>
  <si>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</si>
  <si>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</si>
  <si>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</si>
  <si>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</si>
  <si>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</si>
  <si>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</si>
  <si>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</si>
  <si>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</si>
  <si>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</si>
  <si>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</si>
  <si>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</si>
  <si>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</si>
  <si>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</si>
  <si>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</si>
  <si>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</si>
  <si>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</si>
  <si>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</si>
  <si>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</si>
  <si>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</si>
  <si>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</si>
  <si>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</si>
  <si>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</si>
  <si>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</si>
  <si>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</si>
  <si>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</si>
  <si>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</si>
  <si>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</si>
  <si>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</si>
  <si>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</si>
  <si>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</si>
  <si>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</si>
  <si>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</si>
  <si>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</si>
  <si>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</si>
  <si>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</si>
  <si>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</si>
  <si>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</si>
  <si>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</si>
  <si>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</si>
  <si>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</si>
  <si>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</si>
  <si>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</si>
  <si>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</si>
  <si>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</si>
  <si>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</si>
  <si>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</si>
  <si>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</si>
  <si>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</si>
  <si>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</si>
  <si>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</si>
  <si>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</si>
  <si>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</si>
  <si>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</si>
  <si>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</si>
  <si>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</si>
  <si>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</si>
  <si>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</si>
  <si>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</si>
  <si>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</si>
  <si>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</si>
  <si>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</si>
  <si>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</si>
  <si>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</si>
  <si>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</si>
  <si>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</si>
  <si>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</si>
  <si>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</si>
  <si>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</si>
  <si>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</si>
  <si>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</si>
  <si>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</si>
  <si>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</si>
  <si>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</si>
  <si>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</si>
  <si>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</si>
  <si>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</si>
  <si>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</si>
  <si>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</si>
  <si>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</si>
  <si>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</si>
  <si>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</si>
  <si>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</si>
  <si>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</si>
  <si>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</si>
  <si>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</si>
  <si>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</si>
  <si>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</si>
  <si>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</si>
  <si>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</si>
  <si>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</si>
  <si>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</si>
  <si>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</si>
  <si>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</si>
  <si>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</si>
  <si>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</si>
  <si>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</si>
  <si>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</si>
  <si>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</si>
  <si>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</si>
  <si>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</si>
  <si>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</si>
  <si>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</si>
  <si>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</si>
  <si>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</si>
  <si>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</si>
  <si>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</si>
  <si>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</si>
  <si>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</si>
  <si>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</si>
  <si>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</si>
  <si>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</si>
  <si>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</si>
  <si>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</si>
  <si>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</si>
  <si>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</si>
  <si>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</si>
  <si>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</si>
  <si>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</si>
  <si>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</si>
  <si>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</si>
  <si>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</si>
  <si>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</si>
  <si>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</si>
  <si>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</si>
  <si>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</si>
  <si>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</si>
  <si>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</si>
  <si>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</si>
  <si>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</si>
  <si>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</si>
  <si>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</si>
  <si>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</si>
  <si>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</si>
  <si>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</si>
  <si>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</si>
  <si>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</si>
  <si>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</si>
  <si>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</si>
  <si>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</si>
  <si>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</si>
  <si>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</si>
  <si>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</si>
  <si>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</si>
  <si>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</si>
  <si>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</si>
  <si>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</si>
  <si>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</si>
  <si>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</si>
  <si>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</si>
  <si>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</si>
  <si>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</si>
  <si>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</si>
  <si>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</si>
  <si>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</si>
  <si>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</si>
  <si>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</si>
  <si>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</si>
  <si>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</si>
  <si>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</si>
  <si>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</si>
  <si>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</si>
  <si>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</si>
  <si>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</si>
  <si>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</si>
  <si>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</si>
  <si>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</si>
  <si>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</si>
  <si>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</si>
  <si>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</si>
  <si>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</si>
  <si>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</si>
  <si>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</si>
  <si>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</si>
  <si>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</si>
  <si>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</si>
  <si>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</si>
  <si>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</si>
  <si>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</si>
  <si>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</si>
  <si>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</si>
  <si>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</si>
  <si>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</si>
  <si>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</si>
  <si>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</si>
  <si>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</si>
  <si>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</si>
  <si>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</si>
  <si>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</si>
  <si>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</si>
  <si>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</si>
  <si>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</si>
  <si>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</si>
  <si>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</si>
  <si>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</si>
  <si>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</si>
  <si>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</si>
  <si>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</si>
  <si>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</si>
  <si>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</si>
  <si>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</si>
  <si>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</si>
  <si>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</si>
  <si>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</si>
  <si>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</si>
  <si>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</si>
  <si>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</si>
  <si>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</si>
  <si>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</si>
  <si>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</si>
  <si>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</si>
  <si>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</si>
  <si>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</si>
  <si>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</si>
  <si>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</si>
  <si>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</si>
  <si>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</si>
  <si>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</si>
  <si>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</si>
  <si>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</si>
  <si>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</si>
  <si>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</si>
  <si>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</si>
  <si>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</si>
  <si>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</si>
  <si>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</si>
  <si>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</si>
  <si>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</si>
  <si>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</si>
  <si>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</si>
  <si>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</si>
  <si>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</si>
  <si>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</si>
  <si>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</si>
  <si>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</si>
  <si>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</si>
  <si>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</si>
  <si>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</si>
  <si>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</si>
  <si>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</si>
  <si>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</si>
  <si>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</si>
  <si>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</si>
  <si>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</si>
  <si>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</si>
  <si>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</si>
  <si>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</si>
  <si>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</si>
  <si>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</si>
  <si>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</si>
  <si>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</si>
  <si>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</si>
  <si>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</si>
  <si>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</si>
  <si>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</si>
  <si>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</si>
  <si>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</si>
  <si>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</si>
  <si>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</si>
  <si>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</si>
  <si>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</si>
  <si>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</si>
  <si>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</si>
  <si>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</si>
  <si>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</si>
  <si>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</si>
  <si>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</si>
  <si>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</si>
  <si>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</si>
  <si>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</si>
  <si>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</si>
  <si>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</si>
  <si>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</si>
  <si>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</si>
  <si>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</si>
  <si>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</si>
  <si>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</si>
  <si>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</si>
  <si>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</si>
  <si>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</si>
  <si>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</si>
  <si>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</si>
  <si>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</si>
  <si>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</si>
  <si>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</si>
  <si>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</si>
  <si>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</si>
  <si>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</si>
  <si>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</si>
  <si>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</si>
  <si>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</si>
  <si>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</si>
  <si>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</si>
  <si>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</si>
  <si>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</si>
  <si>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</si>
  <si>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</si>
  <si>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</si>
  <si>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</si>
  <si>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</si>
  <si>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</si>
  <si>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</si>
  <si>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</si>
  <si>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</si>
  <si>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</si>
  <si>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</si>
  <si>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</si>
  <si>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</si>
  <si>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</si>
  <si>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</si>
  <si>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</si>
  <si>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</si>
  <si>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</si>
  <si>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</si>
  <si>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</si>
  <si>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</si>
  <si>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</si>
  <si>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</si>
  <si>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</si>
  <si>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</si>
  <si>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</si>
  <si>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</si>
  <si>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</si>
  <si>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</si>
  <si>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</si>
  <si>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</si>
  <si>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</si>
  <si>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</si>
  <si>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</si>
  <si>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</si>
  <si>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</si>
  <si>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</si>
  <si>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</si>
  <si>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</si>
  <si>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</si>
  <si>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</si>
  <si>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</si>
  <si>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</si>
  <si>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</si>
  <si>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</si>
  <si>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</si>
  <si>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</si>
  <si>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</si>
  <si>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</si>
  <si>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</si>
  <si>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</si>
  <si>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</si>
  <si>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</si>
  <si>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</si>
  <si>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</si>
  <si>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</si>
  <si>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</si>
  <si>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</si>
  <si>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</si>
  <si>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</si>
  <si>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</si>
  <si>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</si>
  <si>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</si>
  <si>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</si>
  <si>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</si>
  <si>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</si>
  <si>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</si>
  <si>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</si>
  <si>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</si>
  <si>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</si>
  <si>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</si>
  <si>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</si>
  <si>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</si>
  <si>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</si>
  <si>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</si>
  <si>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</si>
  <si>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</si>
  <si>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</si>
  <si>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</si>
  <si>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</si>
  <si>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</si>
  <si>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</si>
  <si>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</si>
  <si>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</si>
  <si>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</si>
  <si>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</si>
  <si>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</si>
  <si>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</si>
  <si>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</si>
  <si>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</si>
  <si>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</si>
  <si>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</si>
  <si>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</si>
  <si>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</si>
  <si>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</si>
  <si>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</si>
  <si>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</si>
  <si>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</si>
  <si>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</si>
  <si>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</si>
  <si>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</si>
  <si>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</si>
  <si>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</si>
  <si>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</si>
  <si>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</si>
  <si>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</si>
  <si>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</si>
  <si>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</si>
  <si>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</si>
  <si>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</si>
  <si>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</si>
  <si>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</si>
  <si>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</si>
  <si>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</si>
  <si>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</si>
  <si>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</si>
  <si>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</si>
  <si>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</si>
  <si>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</si>
  <si>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</si>
  <si>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</si>
  <si>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</si>
  <si>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</si>
  <si>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</si>
  <si>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</si>
  <si>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</si>
  <si>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</si>
  <si>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</si>
  <si>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</si>
  <si>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</si>
  <si>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</si>
  <si>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</si>
  <si>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</si>
  <si>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</si>
  <si>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</si>
  <si>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</si>
  <si>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</si>
  <si>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</si>
  <si>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</si>
  <si>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</si>
  <si>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</si>
  <si>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</si>
  <si>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</si>
  <si>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</si>
  <si>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</si>
  <si>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</si>
  <si>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</si>
  <si>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</si>
  <si>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</si>
  <si>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</si>
  <si>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</si>
  <si>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</si>
  <si>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</si>
  <si>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</si>
  <si>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</si>
  <si>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</si>
  <si>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</si>
  <si>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</si>
  <si>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</si>
  <si>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</si>
  <si>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</si>
  <si>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</si>
  <si>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</si>
  <si>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</si>
  <si>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</si>
  <si>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</si>
  <si>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</si>
  <si>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</si>
  <si>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</si>
  <si>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</si>
  <si>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</si>
  <si>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</si>
  <si>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</si>
  <si>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</si>
  <si>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</si>
  <si>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</si>
  <si>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</si>
  <si>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</si>
  <si>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</si>
  <si>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</si>
  <si>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</si>
  <si>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</si>
  <si>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</si>
  <si>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</si>
  <si>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</si>
  <si>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</si>
  <si>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</si>
  <si>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</si>
  <si>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</si>
  <si>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</si>
  <si>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</si>
  <si>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</si>
  <si>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</si>
  <si>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</si>
  <si>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</si>
  <si>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</si>
  <si>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</si>
  <si>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</si>
  <si>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</si>
  <si>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</si>
  <si>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</si>
  <si>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</si>
  <si>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</si>
  <si>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</si>
  <si>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</si>
  <si>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</si>
  <si>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</si>
  <si>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</si>
  <si>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</si>
  <si>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</si>
  <si>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</si>
  <si>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</si>
  <si>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</si>
  <si>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</si>
  <si>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</si>
  <si>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</si>
  <si>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</si>
  <si>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</si>
  <si>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</si>
  <si>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</si>
  <si>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</si>
  <si>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</si>
  <si>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</si>
  <si>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</si>
  <si>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</si>
  <si>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</si>
  <si>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</si>
  <si>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</si>
  <si>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</si>
  <si>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</si>
  <si>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</si>
  <si>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</si>
  <si>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</si>
  <si>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</si>
  <si>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</si>
  <si>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</si>
  <si>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</si>
  <si>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</si>
  <si>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</si>
  <si>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</si>
  <si>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</si>
  <si>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</si>
  <si>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</si>
  <si>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</si>
  <si>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</si>
  <si>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</si>
  <si>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</si>
  <si>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</si>
  <si>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</si>
  <si>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</si>
  <si>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</si>
  <si>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</si>
  <si>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</si>
  <si>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</si>
  <si>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</si>
  <si>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</si>
  <si>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</si>
  <si>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</si>
  <si>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</si>
  <si>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</si>
  <si>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</si>
  <si>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</si>
  <si>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</si>
  <si>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</si>
  <si>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</si>
  <si>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</si>
  <si>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</si>
  <si>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</si>
  <si>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</si>
  <si>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</si>
  <si>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</si>
  <si>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</si>
  <si>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</si>
  <si>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</si>
  <si>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</si>
  <si>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</si>
  <si>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</si>
  <si>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</si>
  <si>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</si>
  <si>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</si>
  <si>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</si>
  <si>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</si>
  <si>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</si>
  <si>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</si>
  <si>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</si>
  <si>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</si>
  <si>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</si>
  <si>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</si>
  <si>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</si>
  <si>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</si>
  <si>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</si>
  <si>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</si>
  <si>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</si>
  <si>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</si>
  <si>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</si>
  <si>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</si>
  <si>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</si>
  <si>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</si>
  <si>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</si>
  <si>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</si>
  <si>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</si>
  <si>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</si>
  <si>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</si>
  <si>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</si>
  <si>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</si>
  <si>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</si>
  <si>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</si>
  <si>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</si>
  <si>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</si>
  <si>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</si>
  <si>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</si>
  <si>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</si>
  <si>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</si>
  <si>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</si>
  <si>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</si>
  <si>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</si>
  <si>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</si>
  <si>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</si>
  <si>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</si>
  <si>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</si>
  <si>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</si>
  <si>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</si>
  <si>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</si>
  <si>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</si>
  <si>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</si>
  <si>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</si>
  <si>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</si>
  <si>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</si>
  <si>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</si>
  <si>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</si>
  <si>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</si>
  <si>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</si>
  <si>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</si>
  <si>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</si>
  <si>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</si>
  <si>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</si>
  <si>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</si>
  <si>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</si>
  <si>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</si>
  <si>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</si>
  <si>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</si>
  <si>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</si>
  <si>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</si>
  <si>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</si>
  <si>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</si>
  <si>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</si>
  <si>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</si>
  <si>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</si>
  <si>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</si>
  <si>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</si>
  <si>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</si>
  <si>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</si>
  <si>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</si>
  <si>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</si>
  <si>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</si>
  <si>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</si>
  <si>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</si>
  <si>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</si>
  <si>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</si>
  <si>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</si>
  <si>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</si>
  <si>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</si>
  <si>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</si>
  <si>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</si>
  <si>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</si>
  <si>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</si>
  <si>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</si>
  <si>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</si>
  <si>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</si>
  <si>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</si>
  <si>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</si>
  <si>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</si>
  <si>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</si>
  <si>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</si>
  <si>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</si>
  <si>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</si>
  <si>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</si>
  <si>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</si>
  <si>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</si>
  <si>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</si>
  <si>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</si>
  <si>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</si>
  <si>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</si>
  <si>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</si>
  <si>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</si>
  <si>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</si>
  <si>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</si>
  <si>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</si>
  <si>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</si>
  <si>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</si>
  <si>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</si>
  <si>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</si>
  <si>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</si>
  <si>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</si>
  <si>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</si>
  <si>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</si>
  <si>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</si>
  <si>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</si>
  <si>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</si>
  <si>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</si>
  <si>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</si>
  <si>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</si>
  <si>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</si>
  <si>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</si>
  <si>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</si>
  <si>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</si>
  <si>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</si>
  <si>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</si>
  <si>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</si>
  <si>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</si>
  <si>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</si>
  <si>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</si>
  <si>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</si>
  <si>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</si>
  <si>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</si>
  <si>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</si>
  <si>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</si>
  <si>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</si>
  <si>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</si>
  <si>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</si>
  <si>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</si>
  <si>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</si>
  <si>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</si>
  <si>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</si>
  <si>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</si>
  <si>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</si>
  <si>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</si>
  <si>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</si>
  <si>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</si>
  <si>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</si>
  <si>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</si>
  <si>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</si>
  <si>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</si>
  <si>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</si>
  <si>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</si>
  <si>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</si>
  <si>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</si>
  <si>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</si>
  <si>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</si>
  <si>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</si>
  <si>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</si>
  <si>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</si>
  <si>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</si>
  <si>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</si>
  <si>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</si>
  <si>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</si>
  <si>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</si>
  <si>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</si>
  <si>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</si>
  <si>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</si>
  <si>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</si>
  <si>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</si>
  <si>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</si>
  <si>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</si>
  <si>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</si>
  <si>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</si>
  <si>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</si>
  <si>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</si>
  <si>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</si>
  <si>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</si>
  <si>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</si>
  <si>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</si>
  <si>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</si>
  <si>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</si>
  <si>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</si>
  <si>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</si>
  <si>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</si>
  <si>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</si>
  <si>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</si>
  <si>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</si>
  <si>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</si>
  <si>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</si>
  <si>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</si>
  <si>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</si>
  <si>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</si>
  <si>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</si>
  <si>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</si>
  <si>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</si>
  <si>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</si>
  <si>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</si>
  <si>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</si>
  <si>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</si>
  <si>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</si>
  <si>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</si>
  <si>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</si>
  <si>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</si>
  <si>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</si>
  <si>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</si>
  <si>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</si>
  <si>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</si>
  <si>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</si>
  <si>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</si>
  <si>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</si>
  <si>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</si>
  <si>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</si>
  <si>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</si>
  <si>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</si>
  <si>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</si>
  <si>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</si>
  <si>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</si>
  <si>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</si>
  <si>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</si>
  <si>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</si>
  <si>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</si>
  <si>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</si>
  <si>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</si>
  <si>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</si>
  <si>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</si>
  <si>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</si>
  <si>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</si>
  <si>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</si>
  <si>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</si>
  <si>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</si>
  <si>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</si>
  <si>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</si>
  <si>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</si>
  <si>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</si>
  <si>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</si>
  <si>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</si>
  <si>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</si>
  <si>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</si>
  <si>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</si>
  <si>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</si>
  <si>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</si>
  <si>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</si>
  <si>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</si>
  <si>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</si>
  <si>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</si>
  <si>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</si>
  <si>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</si>
  <si>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</si>
  <si>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</si>
  <si>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</si>
  <si>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</si>
  <si>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</si>
  <si>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</si>
  <si>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</si>
  <si>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</si>
  <si>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</si>
  <si>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</si>
  <si>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</si>
  <si>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</si>
  <si>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</si>
  <si>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</si>
  <si>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</si>
  <si>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</si>
  <si>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</si>
  <si>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</si>
  <si>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</si>
  <si>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</si>
  <si>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</si>
  <si>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</si>
  <si>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</si>
  <si>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</si>
  <si>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</si>
  <si>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</si>
  <si>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</si>
  <si>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</si>
  <si>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</si>
  <si>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</si>
  <si>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</si>
  <si>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</si>
  <si>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</si>
  <si>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</si>
  <si>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</si>
  <si>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</si>
  <si>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</si>
  <si>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</si>
  <si>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</si>
  <si>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</si>
  <si>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</si>
  <si>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</si>
  <si>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</si>
  <si>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</si>
  <si>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</si>
  <si>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</si>
  <si>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</si>
  <si>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</si>
  <si>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</si>
  <si>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</si>
  <si>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</si>
  <si>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</si>
  <si>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</si>
  <si>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</si>
  <si>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</si>
  <si>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</si>
  <si>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</si>
  <si>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</si>
  <si>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</si>
  <si>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</si>
  <si>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</si>
  <si>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</si>
  <si>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</si>
  <si>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</si>
  <si>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</si>
  <si>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</si>
  <si>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</si>
  <si>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</si>
  <si>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</si>
  <si>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</si>
  <si>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</si>
  <si>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</si>
  <si>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</si>
  <si>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</si>
  <si>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</si>
  <si>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</si>
  <si>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</si>
  <si>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</si>
  <si>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</si>
  <si>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</si>
  <si>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</si>
  <si>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</si>
  <si>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</si>
  <si>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</si>
  <si>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</si>
  <si>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</si>
  <si>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</si>
  <si>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</si>
  <si>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</si>
  <si>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</si>
  <si>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</si>
  <si>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</si>
  <si>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</si>
  <si>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</si>
  <si>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</si>
  <si>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</si>
  <si>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</si>
  <si>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</si>
  <si>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</si>
  <si>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</si>
  <si>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</si>
  <si>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</si>
  <si>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</si>
  <si>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</si>
  <si>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</si>
  <si>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</si>
  <si>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</si>
  <si>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</si>
  <si>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</si>
  <si>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</si>
  <si>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</si>
  <si>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</si>
  <si>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</si>
  <si>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</si>
  <si>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</si>
  <si>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</si>
  <si>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</si>
  <si>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</si>
  <si>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</si>
  <si>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</si>
  <si>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</si>
  <si>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</si>
  <si>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</si>
  <si>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</si>
  <si>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</si>
  <si>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</si>
  <si>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</si>
  <si>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</si>
  <si>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</si>
  <si>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</si>
  <si>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</si>
  <si>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</si>
  <si>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</si>
  <si>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</si>
  <si>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</si>
  <si>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</si>
  <si>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</si>
  <si>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</si>
  <si>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</si>
  <si>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</si>
  <si>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</si>
  <si>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</si>
  <si>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</si>
  <si>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</si>
  <si>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</si>
  <si>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</si>
  <si>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</si>
  <si>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</si>
  <si>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</si>
  <si>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</si>
  <si>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</si>
  <si>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</si>
  <si>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</si>
  <si>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</si>
  <si>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</si>
  <si>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</si>
  <si>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</si>
  <si>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</si>
  <si>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</si>
  <si>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</si>
  <si>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</si>
  <si>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</si>
  <si>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</si>
  <si>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</si>
  <si>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</si>
  <si>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</si>
  <si>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</si>
  <si>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</si>
  <si>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</si>
  <si>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</si>
  <si>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</si>
  <si>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</si>
  <si>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</si>
  <si>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</si>
  <si>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</si>
  <si>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</si>
  <si>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</si>
  <si>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</si>
  <si>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</si>
  <si>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</si>
  <si>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</si>
  <si>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</si>
  <si>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</si>
  <si>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</si>
  <si>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</si>
  <si>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</si>
  <si>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</si>
  <si>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</si>
  <si>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</si>
  <si>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</si>
  <si>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</si>
  <si>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</si>
  <si>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</si>
  <si>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</si>
  <si>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</si>
  <si>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</si>
  <si>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</si>
  <si>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</si>
  <si>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</si>
  <si>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</si>
  <si>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</si>
  <si>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</si>
  <si>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</si>
  <si>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</si>
  <si>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</si>
  <si>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</si>
  <si>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</si>
  <si>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</si>
  <si>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</si>
  <si>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</si>
  <si>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</si>
  <si>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</si>
  <si>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</si>
  <si>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</si>
  <si>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</si>
  <si>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</si>
  <si>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</si>
  <si>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</si>
  <si>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</si>
  <si>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</si>
  <si>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</si>
  <si>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</si>
  <si>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</si>
  <si>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</si>
  <si>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</si>
  <si>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</si>
  <si>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</si>
  <si>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</si>
  <si>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</si>
  <si>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</si>
  <si>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</si>
  <si>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</si>
  <si>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</si>
  <si>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</si>
  <si>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</si>
  <si>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</si>
  <si>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</si>
  <si>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</si>
  <si>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</si>
  <si>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</si>
  <si>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</si>
  <si>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</si>
  <si>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</si>
  <si>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</si>
  <si>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</si>
  <si>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</si>
  <si>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</si>
  <si>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</si>
  <si>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</si>
  <si>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</si>
  <si>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</si>
  <si>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</si>
  <si>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</si>
  <si>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</si>
  <si>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</si>
  <si>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</si>
  <si>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</si>
  <si>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</si>
  <si>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</si>
  <si>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</si>
  <si>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</si>
  <si>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</si>
  <si>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</si>
  <si>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</si>
  <si>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</si>
  <si>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</si>
  <si>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</si>
  <si>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</si>
  <si>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</si>
  <si>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</si>
  <si>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</si>
  <si>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</si>
  <si>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</si>
  <si>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</si>
  <si>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</si>
  <si>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</si>
  <si>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</si>
  <si>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</si>
  <si>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</si>
  <si>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</si>
  <si>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</si>
  <si>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</si>
  <si>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</si>
  <si>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</si>
  <si>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</si>
  <si>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</si>
  <si>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</si>
  <si>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</si>
  <si>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</si>
  <si>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</si>
  <si>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</si>
  <si>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</si>
  <si>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</si>
  <si>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</si>
  <si>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</si>
  <si>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</si>
  <si>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</si>
  <si>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</si>
  <si>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</si>
  <si>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</si>
  <si>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</si>
  <si>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</si>
  <si>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</si>
  <si>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</si>
  <si>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</si>
  <si>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</si>
  <si>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</si>
  <si>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</si>
  <si>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</si>
  <si>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</si>
  <si>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</si>
  <si>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</si>
  <si>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</si>
  <si>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</si>
  <si>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</si>
  <si>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</si>
  <si>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</si>
  <si>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</si>
  <si>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</si>
  <si>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</si>
  <si>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</si>
  <si>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</si>
  <si>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</si>
  <si>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</si>
  <si>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</si>
  <si>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</si>
  <si>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</si>
  <si>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</si>
  <si>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</si>
  <si>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</si>
  <si>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</si>
  <si>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</si>
  <si>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</si>
  <si>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</si>
  <si>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</si>
  <si>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</si>
  <si>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</si>
  <si>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</si>
  <si>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</si>
  <si>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</si>
  <si>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</si>
  <si>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</si>
  <si>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</si>
  <si>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</si>
  <si>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</si>
  <si>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</si>
  <si>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</si>
  <si>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</si>
  <si>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</si>
  <si>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</si>
  <si>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</si>
  <si>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</si>
  <si>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</si>
  <si>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</si>
  <si>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</si>
  <si>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</si>
  <si>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</si>
  <si>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</si>
  <si>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</si>
  <si>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</si>
  <si>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</si>
  <si>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</si>
  <si>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</si>
  <si>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</si>
  <si>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</si>
  <si>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</si>
  <si>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</si>
  <si>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</si>
  <si>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</si>
  <si>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</si>
  <si>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</si>
  <si>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</si>
  <si>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</si>
  <si>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</si>
  <si>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</si>
  <si>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</si>
  <si>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</si>
  <si>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</si>
  <si>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</si>
  <si>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</si>
  <si>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</si>
  <si>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</si>
  <si>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</si>
  <si>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</si>
  <si>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</si>
  <si>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</si>
  <si>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</si>
  <si>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</si>
  <si>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</si>
  <si>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</si>
  <si>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</si>
  <si>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</si>
  <si>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</si>
  <si>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</si>
  <si>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</si>
  <si>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</si>
  <si>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</si>
  <si>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</si>
  <si>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</si>
  <si>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</si>
  <si>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</si>
  <si>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</si>
  <si>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</si>
  <si>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</si>
  <si>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</si>
  <si>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</si>
  <si>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</si>
  <si>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</si>
  <si>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</si>
  <si>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</si>
  <si>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</si>
  <si>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</si>
  <si>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</si>
  <si>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</si>
  <si>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</si>
  <si>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</si>
  <si>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</si>
  <si>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</si>
  <si>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</si>
  <si>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</si>
  <si>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</si>
  <si>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</si>
  <si>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</si>
  <si>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</si>
  <si>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</si>
  <si>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</si>
  <si>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</si>
  <si>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</si>
  <si>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</si>
  <si>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</si>
  <si>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</si>
  <si>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</si>
  <si>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</si>
  <si>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</si>
  <si>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</si>
  <si>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</si>
  <si>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</si>
  <si>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</si>
  <si>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</si>
  <si>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</si>
  <si>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</si>
  <si>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</si>
  <si>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</si>
  <si>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</si>
  <si>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</si>
  <si>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</si>
  <si>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</si>
  <si>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</si>
  <si>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</si>
  <si>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</si>
  <si>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</si>
  <si>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</si>
  <si>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</si>
  <si>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</si>
  <si>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</si>
  <si>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</si>
  <si>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</si>
  <si>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</si>
  <si>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</si>
  <si>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</si>
  <si>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</si>
  <si>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</si>
  <si>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</si>
  <si>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</si>
  <si>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</si>
  <si>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</si>
  <si>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</si>
  <si>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</si>
  <si>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</si>
  <si>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</si>
  <si>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</si>
  <si>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</si>
  <si>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</si>
  <si>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</si>
  <si>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</si>
  <si>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</si>
  <si>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</si>
  <si>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</si>
  <si>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</si>
  <si>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</si>
  <si>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</si>
  <si>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</si>
  <si>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</si>
  <si>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</si>
  <si>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</si>
  <si>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</si>
  <si>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</si>
  <si>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</si>
  <si>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</si>
  <si>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</si>
  <si>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</si>
  <si>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</si>
  <si>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</si>
  <si>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</si>
  <si>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</si>
  <si>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</si>
  <si>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</si>
  <si>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</si>
  <si>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</si>
  <si>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</si>
  <si>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</si>
  <si>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</si>
  <si>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</si>
  <si>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</si>
  <si>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</si>
  <si>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</si>
  <si>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</si>
  <si>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</si>
  <si>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</si>
  <si>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</si>
  <si>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</si>
  <si>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</si>
  <si>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</si>
  <si>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</si>
  <si>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</si>
  <si>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</si>
  <si>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</si>
  <si>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</si>
  <si>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</si>
  <si>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</si>
  <si>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</si>
  <si>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</si>
  <si>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</si>
  <si>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</si>
  <si>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</si>
  <si>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</si>
  <si>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</si>
  <si>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</si>
  <si>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</si>
  <si>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</si>
  <si>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</si>
  <si>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</si>
  <si>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</si>
  <si>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</si>
  <si>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</si>
  <si>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</si>
  <si>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</si>
  <si>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</si>
  <si>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</si>
  <si>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</si>
  <si>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</si>
  <si>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</si>
  <si>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</si>
  <si>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</si>
  <si>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</si>
  <si>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</si>
  <si>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</si>
  <si>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</si>
  <si>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</si>
  <si>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</si>
  <si>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</si>
  <si>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</si>
  <si>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</si>
  <si>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</si>
  <si>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</si>
  <si>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</si>
  <si>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</si>
  <si>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</si>
  <si>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</si>
  <si>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</si>
  <si>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</si>
  <si>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</si>
  <si>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</si>
  <si>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</si>
  <si>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</si>
  <si>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</si>
  <si>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</si>
  <si>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</si>
  <si>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</si>
  <si>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</si>
  <si>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</si>
  <si>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</si>
  <si>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</si>
  <si>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</si>
  <si>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</si>
  <si>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</si>
  <si>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</si>
  <si>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</si>
  <si>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</si>
  <si>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</si>
  <si>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</si>
  <si>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</si>
  <si>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</si>
  <si>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</si>
  <si>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</si>
  <si>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</si>
  <si>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</si>
  <si>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</si>
  <si>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</si>
  <si>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</si>
  <si>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</si>
  <si>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</si>
  <si>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</si>
  <si>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</si>
  <si>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</si>
  <si>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</si>
  <si>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</si>
  <si>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</si>
  <si>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</si>
  <si>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</si>
  <si>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</si>
  <si>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</si>
  <si>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</si>
  <si>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</si>
  <si>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</si>
  <si>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</si>
  <si>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</si>
  <si>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</si>
  <si>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</si>
  <si>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</si>
  <si>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</si>
  <si>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</si>
  <si>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</si>
  <si>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</si>
  <si>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</si>
  <si>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</si>
  <si>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</si>
  <si>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</si>
  <si>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</si>
  <si>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</si>
  <si>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</si>
  <si>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</si>
  <si>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</si>
  <si>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</si>
  <si>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</si>
  <si>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</si>
  <si>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</si>
  <si>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</si>
  <si>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</si>
  <si>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</si>
  <si>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</si>
  <si>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</si>
  <si>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</si>
  <si>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</si>
  <si>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</si>
  <si>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</si>
  <si>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</si>
  <si>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</si>
  <si>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</si>
  <si>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</si>
  <si>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</si>
  <si>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</si>
  <si>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</si>
  <si>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</si>
  <si>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</si>
  <si>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</si>
  <si>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</si>
  <si>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</si>
  <si>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</si>
  <si>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</si>
  <si>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</si>
  <si>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</si>
  <si>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</si>
  <si>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</si>
  <si>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</si>
  <si>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</si>
  <si>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</si>
  <si>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</si>
  <si>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</si>
  <si>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</si>
  <si>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</si>
  <si>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</si>
  <si>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</si>
  <si>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</si>
  <si>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</si>
  <si>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</si>
  <si>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</si>
  <si>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</si>
  <si>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</si>
  <si>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</si>
  <si>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</si>
  <si>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</si>
  <si>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</si>
  <si>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</si>
  <si>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</si>
  <si>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</si>
  <si>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</si>
  <si>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</si>
  <si>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</si>
  <si>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</si>
  <si>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</si>
  <si>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</si>
  <si>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</si>
  <si>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</si>
  <si>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</si>
  <si>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</si>
  <si>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</si>
  <si>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</si>
  <si>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</si>
  <si>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</si>
  <si>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</si>
  <si>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</si>
  <si>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</si>
  <si>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</si>
  <si>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</si>
  <si>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</si>
  <si>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</si>
  <si>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</si>
  <si>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</si>
  <si>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</si>
  <si>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</si>
  <si>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</si>
  <si>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</si>
  <si>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</si>
  <si>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</si>
  <si>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</si>
  <si>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</si>
  <si>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</si>
  <si>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</si>
  <si>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</si>
  <si>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</si>
  <si>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</si>
  <si>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</si>
  <si>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</si>
  <si>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</si>
  <si>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</si>
  <si>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</si>
  <si>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</si>
  <si>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</si>
  <si>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</si>
  <si>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</si>
  <si>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</si>
  <si>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</si>
  <si>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</si>
  <si>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</si>
  <si>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</si>
  <si>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</si>
  <si>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</si>
  <si>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</si>
  <si>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</si>
  <si>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</si>
  <si>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</si>
  <si>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</si>
  <si>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</si>
  <si>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</si>
  <si>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</si>
  <si>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</si>
  <si>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</si>
  <si>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</si>
  <si>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</si>
  <si>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</si>
  <si>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</si>
  <si>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</si>
  <si>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</si>
  <si>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</si>
  <si>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</si>
  <si>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</si>
  <si>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</si>
  <si>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</si>
  <si>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</si>
  <si>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</si>
  <si>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</si>
  <si>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</si>
  <si>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</si>
  <si>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</si>
  <si>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</si>
  <si>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</si>
  <si>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</si>
  <si>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</si>
  <si>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</si>
  <si>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</si>
  <si>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</si>
  <si>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</si>
  <si>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</si>
  <si>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</si>
  <si>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</si>
  <si>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</si>
  <si>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</si>
  <si>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</si>
  <si>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</si>
  <si>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</si>
  <si>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</si>
  <si>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</si>
  <si>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</si>
  <si>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</si>
  <si>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</si>
  <si>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</si>
  <si>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</si>
  <si>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</si>
  <si>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</si>
  <si>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</si>
  <si>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</si>
  <si>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</si>
  <si>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</si>
  <si>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</si>
  <si>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</si>
  <si>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</si>
  <si>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</si>
  <si>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</si>
  <si>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</si>
  <si>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</si>
  <si>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</si>
  <si>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</si>
  <si>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</si>
  <si>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</si>
  <si>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</si>
  <si>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</si>
  <si>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</si>
  <si>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</si>
  <si>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</si>
  <si>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</si>
  <si>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</si>
  <si>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</si>
  <si>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</si>
  <si>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</si>
  <si>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</si>
  <si>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</si>
  <si>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</si>
  <si>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</si>
  <si>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</si>
  <si>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</si>
  <si>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</si>
  <si>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</si>
  <si>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</si>
  <si>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</si>
  <si>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</si>
  <si>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</si>
  <si>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</si>
  <si>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</si>
  <si>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</si>
  <si>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</si>
  <si>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</si>
  <si>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</si>
  <si>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</si>
  <si>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</si>
  <si>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</si>
  <si>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</si>
  <si>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</si>
  <si>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</si>
  <si>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</si>
  <si>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</si>
  <si>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</si>
  <si>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</si>
  <si>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</si>
  <si>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</si>
  <si>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</si>
  <si>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</si>
  <si>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</si>
  <si>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</si>
  <si>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</si>
  <si>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</si>
  <si>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</si>
  <si>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</si>
  <si>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</si>
  <si>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</si>
  <si>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</si>
  <si>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</si>
  <si>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</si>
  <si>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</si>
  <si>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</si>
  <si>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</si>
  <si>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</si>
  <si>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</si>
  <si>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</si>
  <si>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</si>
  <si>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</si>
  <si>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</si>
  <si>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</si>
  <si>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</si>
  <si>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</si>
  <si>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</si>
  <si>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</si>
  <si>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</si>
  <si>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</si>
  <si>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</si>
  <si>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</si>
  <si>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</si>
  <si>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</si>
  <si>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</si>
  <si>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</si>
  <si>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</si>
  <si>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</si>
  <si>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</si>
  <si>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</si>
  <si>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</si>
  <si>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</si>
  <si>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</si>
  <si>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</si>
  <si>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</si>
  <si>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</si>
  <si>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</si>
  <si>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</si>
  <si>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</si>
  <si>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</si>
  <si>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</si>
  <si>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</si>
  <si>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</si>
  <si>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</si>
  <si>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</si>
  <si>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</si>
  <si>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</si>
  <si>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</si>
  <si>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</si>
  <si>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</si>
  <si>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</si>
  <si>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</si>
  <si>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</si>
  <si>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</si>
  <si>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</si>
  <si>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</si>
  <si>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</si>
  <si>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</si>
  <si>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</si>
  <si>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</si>
  <si>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</si>
  <si>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</si>
  <si>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</si>
  <si>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</si>
  <si>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</si>
  <si>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</si>
  <si>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</si>
  <si>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</si>
  <si>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</si>
  <si>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</si>
  <si>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</si>
  <si>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</si>
  <si>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</si>
  <si>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</si>
  <si>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</si>
  <si>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</si>
  <si>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</si>
  <si>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</si>
  <si>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</si>
  <si>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</si>
  <si>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</si>
  <si>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</si>
  <si>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</si>
  <si>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</si>
  <si>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</si>
  <si>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</si>
  <si>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</si>
  <si>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</si>
  <si>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</si>
  <si>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</si>
  <si>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</si>
  <si>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</si>
  <si>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</si>
  <si>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</si>
  <si>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</si>
  <si>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</si>
  <si>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</si>
  <si>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</si>
  <si>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</si>
  <si>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</si>
  <si>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</si>
  <si>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</si>
  <si>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</si>
  <si>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</si>
  <si>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</si>
  <si>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</si>
  <si>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</si>
  <si>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</si>
  <si>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</si>
  <si>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</si>
  <si>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</si>
  <si>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</si>
  <si>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</si>
  <si>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</si>
  <si>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</si>
  <si>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</si>
  <si>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</si>
  <si>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</si>
  <si>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</si>
  <si>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</si>
  <si>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</si>
  <si>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</si>
  <si>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</si>
  <si>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</si>
  <si>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</si>
  <si>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</si>
  <si>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</si>
  <si>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</si>
  <si>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</si>
  <si>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</si>
  <si>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</si>
  <si>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</si>
  <si>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</si>
  <si>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</si>
  <si>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</si>
  <si>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</si>
  <si>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</si>
  <si>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</si>
  <si>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</si>
  <si>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</si>
  <si>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</si>
  <si>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</si>
  <si>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</si>
  <si>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</si>
  <si>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</si>
  <si>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</si>
  <si>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</si>
  <si>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</si>
  <si>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</si>
  <si>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</si>
  <si>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</si>
  <si>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</si>
  <si>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</si>
  <si>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</si>
  <si>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</si>
  <si>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</si>
  <si>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</si>
  <si>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</si>
  <si>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</si>
  <si>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</si>
  <si>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</si>
  <si>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</si>
  <si>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</si>
  <si>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</si>
  <si>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</si>
  <si>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</si>
  <si>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</si>
  <si>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</si>
  <si>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</si>
  <si>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</si>
  <si>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</si>
  <si>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</si>
  <si>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</si>
  <si>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</si>
  <si>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</si>
  <si>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</si>
  <si>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</si>
  <si>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</si>
  <si>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</si>
  <si>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</si>
  <si>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</si>
  <si>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</si>
  <si>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</si>
  <si>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</si>
  <si>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</si>
  <si>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</si>
  <si>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</si>
  <si>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</si>
  <si>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</si>
  <si>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</si>
  <si>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</si>
  <si>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</si>
  <si>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</si>
  <si>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</si>
  <si>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</si>
  <si>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</si>
  <si>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</si>
  <si>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</si>
  <si>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</si>
  <si>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</si>
  <si>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</si>
  <si>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</si>
  <si>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</si>
  <si>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</si>
  <si>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</si>
  <si>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</si>
  <si>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</si>
  <si>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</si>
  <si>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</si>
  <si>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</si>
  <si>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</si>
  <si>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</si>
  <si>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</si>
  <si>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</si>
  <si>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</si>
  <si>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</si>
  <si>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</si>
  <si>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</si>
  <si>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</si>
  <si>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</si>
  <si>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</si>
  <si>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</si>
  <si>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</si>
  <si>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</si>
  <si>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</si>
  <si>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</si>
  <si>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</si>
  <si>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</si>
  <si>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</si>
  <si>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</si>
  <si>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</si>
  <si>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</si>
  <si>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</si>
  <si>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</si>
  <si>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</si>
  <si>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</si>
  <si>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</si>
  <si>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</si>
  <si>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</si>
  <si>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</si>
  <si>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</si>
  <si>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</si>
  <si>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</si>
  <si>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</si>
  <si>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</si>
  <si>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</si>
  <si>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</si>
  <si>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</si>
  <si>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</si>
  <si>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</si>
  <si>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</si>
  <si>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</si>
  <si>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</si>
  <si>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</si>
  <si>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</si>
  <si>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</si>
  <si>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</si>
  <si>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</si>
  <si>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</si>
  <si>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</si>
  <si>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</si>
  <si>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</si>
  <si>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</si>
  <si>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</si>
  <si>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</si>
  <si>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</si>
  <si>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</si>
  <si>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</si>
  <si>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</si>
  <si>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</si>
  <si>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</si>
  <si>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</si>
  <si>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</si>
  <si>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</si>
  <si>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</si>
  <si>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</si>
  <si>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</si>
  <si>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</si>
  <si>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</si>
  <si>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</si>
  <si>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</si>
  <si>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</si>
  <si>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</si>
  <si>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</si>
  <si>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</si>
  <si>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</si>
  <si>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</si>
  <si>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</si>
  <si>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</si>
  <si>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</si>
  <si>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</si>
  <si>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</si>
  <si>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</si>
  <si>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</si>
  <si>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</si>
  <si>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</si>
  <si>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</si>
  <si>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</si>
  <si>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</si>
  <si>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</si>
  <si>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</si>
  <si>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</si>
  <si>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</si>
  <si>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</si>
  <si>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</si>
  <si>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</si>
  <si>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</si>
  <si>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</si>
  <si>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</si>
  <si>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</si>
  <si>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</si>
  <si>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</si>
  <si>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</si>
  <si>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</si>
  <si>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</si>
  <si>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</si>
  <si>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</si>
  <si>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</si>
  <si>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</si>
  <si>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</si>
  <si>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</si>
  <si>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</si>
  <si>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</si>
  <si>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</si>
  <si>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</si>
  <si>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</si>
  <si>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</si>
  <si>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</si>
  <si>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</si>
  <si>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</si>
  <si>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</si>
  <si>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</si>
  <si>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</si>
  <si>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</si>
  <si>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</si>
  <si>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</si>
  <si>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</si>
  <si>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</si>
  <si>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</si>
  <si>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</si>
  <si>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</si>
  <si>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</si>
  <si>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</si>
  <si>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</si>
  <si>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</si>
  <si>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</si>
  <si>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</si>
  <si>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</si>
  <si>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</si>
  <si>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</si>
  <si>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</si>
  <si>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</si>
  <si>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</si>
  <si>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</si>
  <si>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</si>
  <si>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</si>
  <si>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</si>
  <si>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</si>
  <si>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</si>
  <si>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</si>
  <si>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</si>
  <si>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</si>
  <si>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</si>
  <si>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</si>
  <si>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</si>
  <si>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</si>
  <si>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</si>
  <si>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</si>
  <si>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</si>
  <si>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</si>
  <si>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</si>
  <si>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</si>
  <si>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</si>
  <si>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</si>
  <si>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</si>
  <si>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</si>
  <si>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</si>
  <si>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</si>
  <si>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</si>
  <si>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</si>
  <si>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</si>
  <si>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</si>
  <si>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</si>
  <si>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</si>
  <si>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</si>
  <si>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</si>
  <si>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</si>
  <si>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</si>
  <si>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</si>
  <si>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</si>
  <si>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</si>
  <si>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</si>
  <si>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</si>
  <si>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</si>
  <si>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</si>
  <si>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</si>
  <si>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</si>
  <si>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</si>
  <si>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</si>
  <si>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</si>
  <si>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</si>
  <si>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</si>
  <si>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</si>
  <si>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</si>
  <si>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</si>
  <si>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</si>
  <si>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</si>
  <si>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</si>
  <si>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</si>
  <si>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</si>
  <si>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</si>
  <si>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</si>
  <si>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</si>
  <si>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</si>
  <si>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</si>
  <si>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</si>
  <si>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</si>
  <si>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</si>
  <si>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</si>
  <si>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</si>
  <si>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</si>
  <si>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</si>
  <si>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</si>
  <si>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</si>
  <si>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</si>
  <si>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</si>
  <si>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</si>
  <si>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</si>
  <si>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</si>
  <si>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</si>
  <si>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</si>
  <si>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</si>
  <si>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</si>
  <si>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</si>
  <si>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</si>
  <si>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</si>
  <si>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</si>
  <si>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</si>
  <si>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</si>
  <si>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</si>
  <si>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</si>
  <si>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</si>
  <si>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</si>
  <si>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</si>
  <si>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</si>
  <si>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</si>
  <si>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</si>
  <si>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</si>
  <si>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</si>
  <si>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</si>
  <si>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</si>
  <si>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</si>
  <si>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</si>
  <si>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</si>
  <si>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</si>
  <si>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</si>
  <si>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</si>
  <si>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</si>
  <si>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</si>
  <si>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</si>
  <si>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</si>
  <si>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</si>
  <si>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</si>
  <si>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</si>
  <si>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</si>
  <si>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</si>
  <si>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</si>
  <si>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</si>
  <si>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</si>
  <si>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</si>
  <si>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</si>
  <si>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</si>
  <si>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</si>
  <si>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</si>
  <si>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</si>
  <si>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</si>
  <si>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</si>
  <si>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</si>
  <si>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</si>
  <si>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</si>
  <si>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</si>
  <si>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</si>
  <si>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</si>
  <si>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</si>
  <si>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</si>
  <si>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</si>
  <si>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</si>
  <si>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</si>
  <si>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</si>
  <si>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</si>
  <si>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</si>
  <si>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</si>
  <si>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</si>
  <si>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</si>
  <si>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</si>
  <si>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</si>
  <si>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</si>
  <si>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</si>
  <si>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</si>
  <si>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</si>
  <si>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</si>
  <si>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</si>
  <si>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</si>
  <si>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</si>
  <si>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</si>
  <si>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</si>
  <si>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</si>
  <si>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</si>
  <si>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</si>
  <si>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</si>
  <si>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</si>
  <si>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</si>
  <si>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</si>
  <si>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</si>
  <si>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</si>
  <si>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</si>
  <si>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</si>
  <si>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</si>
  <si>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</si>
  <si>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</si>
  <si>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</si>
  <si>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</si>
  <si>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</si>
  <si>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</si>
  <si>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</si>
  <si>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</si>
  <si>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</si>
  <si>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</si>
  <si>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</si>
  <si>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</si>
  <si>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</si>
  <si>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</si>
  <si>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</si>
  <si>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</si>
  <si>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</si>
  <si>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</si>
  <si>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</si>
  <si>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</si>
  <si>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</si>
  <si>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</si>
  <si>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</si>
  <si>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</si>
  <si>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</si>
  <si>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</si>
  <si>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</si>
  <si>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</si>
  <si>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</si>
  <si>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</si>
  <si>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</si>
  <si>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</si>
  <si>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</si>
  <si>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</si>
  <si>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</si>
  <si>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</si>
  <si>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</si>
  <si>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</si>
  <si>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</si>
  <si>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</si>
  <si>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</si>
  <si>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</si>
  <si>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</si>
  <si>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</si>
  <si>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</si>
  <si>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</si>
  <si>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</si>
  <si>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</si>
  <si>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</si>
  <si>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</si>
  <si>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</si>
  <si>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</si>
  <si>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</si>
  <si>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</si>
  <si>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</si>
  <si>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</si>
  <si>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</si>
  <si>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</si>
  <si>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</si>
  <si>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</si>
  <si>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</si>
  <si>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</si>
  <si>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</si>
  <si>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</si>
  <si>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</si>
  <si>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</si>
  <si>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</si>
  <si>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</si>
  <si>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</si>
  <si>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</si>
  <si>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</si>
  <si>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</si>
  <si>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</si>
  <si>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</si>
  <si>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</si>
  <si>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</si>
  <si>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</si>
  <si>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</si>
  <si>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</si>
  <si>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</si>
  <si>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</si>
  <si>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</si>
  <si>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</si>
  <si>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</si>
  <si>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</si>
  <si>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</si>
  <si>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</si>
  <si>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</si>
  <si>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</si>
  <si>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</si>
  <si>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</si>
  <si>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</si>
  <si>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</si>
  <si>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</si>
  <si>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</si>
  <si>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</si>
  <si>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</si>
  <si>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</si>
  <si>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</si>
  <si>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</si>
  <si>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</si>
  <si>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</si>
  <si>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</si>
  <si>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</si>
  <si>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</si>
  <si>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</si>
  <si>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</si>
  <si>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</si>
  <si>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</si>
  <si>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</si>
  <si>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</si>
  <si>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</si>
  <si>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</si>
  <si>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</si>
  <si>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</si>
  <si>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</si>
  <si>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</si>
  <si>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</si>
  <si>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</si>
  <si>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</si>
  <si>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</si>
  <si>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</si>
  <si>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</si>
  <si>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</si>
  <si>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</si>
  <si>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</si>
  <si>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</si>
  <si>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</si>
  <si>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</si>
  <si>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</si>
  <si>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</si>
  <si>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</si>
  <si>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</si>
  <si>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</si>
  <si>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</si>
  <si>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</si>
  <si>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</si>
  <si>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</si>
  <si>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</si>
  <si>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</si>
  <si>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</si>
  <si>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</si>
  <si>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</si>
  <si>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</si>
  <si>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</si>
  <si>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</si>
  <si>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</si>
  <si>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</si>
  <si>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</si>
  <si>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</si>
  <si>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</si>
  <si>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</si>
  <si>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</si>
  <si>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</si>
  <si>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</si>
  <si>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</si>
  <si>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</si>
  <si>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</si>
  <si>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</si>
  <si>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</si>
  <si>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</si>
  <si>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</si>
  <si>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</si>
  <si>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</si>
  <si>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</si>
  <si>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</si>
  <si>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</si>
  <si>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</si>
  <si>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</si>
  <si>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</si>
  <si>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</si>
  <si>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</si>
  <si>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</si>
  <si>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</si>
  <si>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</si>
  <si>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</si>
  <si>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</si>
  <si>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</si>
  <si>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</si>
  <si>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</si>
  <si>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</si>
  <si>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</si>
  <si>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</si>
  <si>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</si>
  <si>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</si>
  <si>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</si>
  <si>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</si>
  <si>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</si>
  <si>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</si>
  <si>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</si>
  <si>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</si>
  <si>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</si>
  <si>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</si>
  <si>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</si>
  <si>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</si>
  <si>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</si>
  <si>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</si>
  <si>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</si>
  <si>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</si>
  <si>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</si>
  <si>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</si>
  <si>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</si>
  <si>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</si>
  <si>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</si>
  <si>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</si>
  <si>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</si>
  <si>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</si>
  <si>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</si>
  <si>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</si>
  <si>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</si>
  <si>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</si>
  <si>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</si>
  <si>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</si>
  <si>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</si>
  <si>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</si>
  <si>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</si>
  <si>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</si>
  <si>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</si>
  <si>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</si>
  <si>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</si>
  <si>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</si>
  <si>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</si>
  <si>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</si>
  <si>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</si>
  <si>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</si>
  <si>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</si>
  <si>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</si>
  <si>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</si>
  <si>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</si>
  <si>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</si>
  <si>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</si>
  <si>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</si>
  <si>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</si>
  <si>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</si>
  <si>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</si>
  <si>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</si>
  <si>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</si>
  <si>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</si>
  <si>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</si>
  <si>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</si>
  <si>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</si>
  <si>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</si>
  <si>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</si>
  <si>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</si>
  <si>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</si>
  <si>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</si>
  <si>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</si>
  <si>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</si>
  <si>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</si>
  <si>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</si>
  <si>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</si>
  <si>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</si>
  <si>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</si>
  <si>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</si>
  <si>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</si>
  <si>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</si>
  <si>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</si>
  <si>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</si>
  <si>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</si>
  <si>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</si>
  <si>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</si>
  <si>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</si>
  <si>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</si>
  <si>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</si>
  <si>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</si>
  <si>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</si>
  <si>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</si>
  <si>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</si>
  <si>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</si>
  <si>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</si>
  <si>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</si>
  <si>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</si>
  <si>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</si>
  <si>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</si>
  <si>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</si>
  <si>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</si>
  <si>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</si>
  <si>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</si>
  <si>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</si>
  <si>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</si>
  <si>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</si>
  <si>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</si>
  <si>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</si>
  <si>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</si>
  <si>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</si>
  <si>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</si>
  <si>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</si>
  <si>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</si>
  <si>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</si>
  <si>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</si>
  <si>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</si>
  <si>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</si>
  <si>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</si>
  <si>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</si>
  <si>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</si>
  <si>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</si>
  <si>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</si>
  <si>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</si>
  <si>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</si>
  <si>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</si>
  <si>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</si>
  <si>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</si>
  <si>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</si>
  <si>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</si>
  <si>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</si>
  <si>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</si>
  <si>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</si>
  <si>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</si>
  <si>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</si>
  <si>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</si>
  <si>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</si>
  <si>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</si>
  <si>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</si>
  <si>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</si>
  <si>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</si>
  <si>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</si>
  <si>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</si>
  <si>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</si>
  <si>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</si>
  <si>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</si>
  <si>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</si>
  <si>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</si>
  <si>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</si>
  <si>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</si>
  <si>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</si>
  <si>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</si>
  <si>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</si>
  <si>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</si>
  <si>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</si>
  <si>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</si>
  <si>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</si>
  <si>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</si>
  <si>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</si>
  <si>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</si>
  <si>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</si>
  <si>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</si>
  <si>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</si>
  <si>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</si>
  <si>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</si>
  <si>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</si>
  <si>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</si>
  <si>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</si>
  <si>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</si>
  <si>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</si>
  <si>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</si>
  <si>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</si>
  <si>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</si>
  <si>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</si>
  <si>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</si>
  <si>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</si>
  <si>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</si>
  <si>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</si>
  <si>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</si>
  <si>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</si>
  <si>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</si>
  <si>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</si>
  <si>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</si>
  <si>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</si>
  <si>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</si>
  <si>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</si>
  <si>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</si>
  <si>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</si>
  <si>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</si>
  <si>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</si>
  <si>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</si>
  <si>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</si>
  <si>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</si>
  <si>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</si>
  <si>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</si>
  <si>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</si>
  <si>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</si>
  <si>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</si>
  <si>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</si>
  <si>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</si>
  <si>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</si>
  <si>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</si>
  <si>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</si>
  <si>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</si>
  <si>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</si>
  <si>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</si>
  <si>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</si>
  <si>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</si>
  <si>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</si>
  <si>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</si>
  <si>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</si>
  <si>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</si>
  <si>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</si>
  <si>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</si>
  <si>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</si>
  <si>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</si>
  <si>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</si>
  <si>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</si>
  <si>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</si>
  <si>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</si>
  <si>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</si>
  <si>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</si>
  <si>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</si>
  <si>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</si>
  <si>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</si>
  <si>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</si>
  <si>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</si>
  <si>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</si>
  <si>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</si>
  <si>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</si>
  <si>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</si>
  <si>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</si>
  <si>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</si>
  <si>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</si>
  <si>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</si>
  <si>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</si>
  <si>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</si>
  <si>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</si>
  <si>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</si>
  <si>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</si>
  <si>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</si>
  <si>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</si>
  <si>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</si>
  <si>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</si>
  <si>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</si>
  <si>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</si>
  <si>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</si>
  <si>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</si>
  <si>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</si>
  <si>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</si>
  <si>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</si>
  <si>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</si>
  <si>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</si>
  <si>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</si>
  <si>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</si>
  <si>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</si>
  <si>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</si>
  <si>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</si>
  <si>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</si>
  <si>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</si>
  <si>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</si>
  <si>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</si>
  <si>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</si>
  <si>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</si>
  <si>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</si>
  <si>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</si>
  <si>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</si>
  <si>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</si>
  <si>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</si>
  <si>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</si>
  <si>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</si>
  <si>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</si>
  <si>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</si>
  <si>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</si>
  <si>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</si>
  <si>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</si>
  <si>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</si>
  <si>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</si>
  <si>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</si>
  <si>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</si>
  <si>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</si>
  <si>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</si>
  <si>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</si>
  <si>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</si>
  <si>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</si>
  <si>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</si>
  <si>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</si>
  <si>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</si>
  <si>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</si>
  <si>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</si>
  <si>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</si>
  <si>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</si>
  <si>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</si>
  <si>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</si>
  <si>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</si>
  <si>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</si>
  <si>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</si>
  <si>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</si>
  <si>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</si>
  <si>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</si>
  <si>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</si>
  <si>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</si>
  <si>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</si>
  <si>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</si>
  <si>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</si>
  <si>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</si>
  <si>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</si>
  <si>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</si>
  <si>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</si>
  <si>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</si>
  <si>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</si>
  <si>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</si>
  <si>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</si>
  <si>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</si>
  <si>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</si>
  <si>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</si>
  <si>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</si>
  <si>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</si>
  <si>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</si>
  <si>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</si>
  <si>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</si>
  <si>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</si>
  <si>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</si>
  <si>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</si>
  <si>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</si>
  <si>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</si>
  <si>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</si>
  <si>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</si>
  <si>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</si>
  <si>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</si>
  <si>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</si>
  <si>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</si>
  <si>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</si>
  <si>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</si>
  <si>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</si>
  <si>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</si>
  <si>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</si>
  <si>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</si>
  <si>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</si>
  <si>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</si>
  <si>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</si>
  <si>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</si>
  <si>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</si>
  <si>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</si>
  <si>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</si>
  <si>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</si>
  <si>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</si>
  <si>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</si>
  <si>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</si>
  <si>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</si>
  <si>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</si>
  <si>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</si>
  <si>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</si>
  <si>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</si>
  <si>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</si>
  <si>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</si>
  <si>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</si>
  <si>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</si>
  <si>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</si>
  <si>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</si>
  <si>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</si>
  <si>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</si>
  <si>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</si>
  <si>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</si>
  <si>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</si>
  <si>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</si>
  <si>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</si>
  <si>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</si>
  <si>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</si>
  <si>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</si>
  <si>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</si>
  <si>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</si>
  <si>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</si>
  <si>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</si>
  <si>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</si>
  <si>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</si>
  <si>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</si>
  <si>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</si>
  <si>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</si>
  <si>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</si>
  <si>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</si>
  <si>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</si>
  <si>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</si>
  <si>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</si>
  <si>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</si>
  <si>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</si>
  <si>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</si>
  <si>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</si>
  <si>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</si>
  <si>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</si>
  <si>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</si>
  <si>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</si>
  <si>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</si>
  <si>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</si>
  <si>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</si>
  <si>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</si>
  <si>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</si>
  <si>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</si>
  <si>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</si>
  <si>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</si>
  <si>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</si>
  <si>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</si>
  <si>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</si>
  <si>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</si>
  <si>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</si>
  <si>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</si>
  <si>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</si>
  <si>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</si>
  <si>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</si>
  <si>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</si>
  <si>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</si>
  <si>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</si>
  <si>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</si>
  <si>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</si>
  <si>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</si>
  <si>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</si>
  <si>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</si>
  <si>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</si>
  <si>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</si>
  <si>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</si>
  <si>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</si>
  <si>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</si>
  <si>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</si>
  <si>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</si>
  <si>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</si>
  <si>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</si>
  <si>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</si>
  <si>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</si>
  <si>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</si>
  <si>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</si>
  <si>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</si>
  <si>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</si>
  <si>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</si>
  <si>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</si>
  <si>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</si>
  <si>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</si>
  <si>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</si>
  <si>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</si>
  <si>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</si>
  <si>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</si>
  <si>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</si>
  <si>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</si>
  <si>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</si>
  <si>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</si>
  <si>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</si>
  <si>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</si>
  <si>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</si>
  <si>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</si>
  <si>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</si>
  <si>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</si>
  <si>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</si>
  <si>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</si>
  <si>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</si>
  <si>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</si>
  <si>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</si>
  <si>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</si>
  <si>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</si>
  <si>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</si>
  <si>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</si>
  <si>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</si>
  <si>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</si>
  <si>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</si>
  <si>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</si>
  <si>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</si>
  <si>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</si>
  <si>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</si>
  <si>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</si>
  <si>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</si>
  <si>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</si>
  <si>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</si>
  <si>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</si>
  <si>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</si>
  <si>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</si>
  <si>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</si>
  <si>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</si>
  <si>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</si>
  <si>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</si>
  <si>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</si>
  <si>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</si>
  <si>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</si>
  <si>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</si>
  <si>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</si>
  <si>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</si>
  <si>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</si>
  <si>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</si>
  <si>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</si>
  <si>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</si>
  <si>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</si>
  <si>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</si>
  <si>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</si>
  <si>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</si>
  <si>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</si>
  <si>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</si>
  <si>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</si>
  <si>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</si>
  <si>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</si>
  <si>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</si>
  <si>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</si>
  <si>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</si>
  <si>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</si>
  <si>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</si>
  <si>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</si>
  <si>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</si>
  <si>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</si>
  <si>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</si>
  <si>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</si>
  <si>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</si>
  <si>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</si>
  <si>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</si>
  <si>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</si>
  <si>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</si>
  <si>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</si>
  <si>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</si>
  <si>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</si>
  <si>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</si>
  <si>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</si>
  <si>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</si>
  <si>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</si>
  <si>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</si>
  <si>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</si>
  <si>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</si>
  <si>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</si>
  <si>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</si>
  <si>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</si>
  <si>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</si>
  <si>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</si>
  <si>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</si>
  <si>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</si>
  <si>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</si>
  <si>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</si>
  <si>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</si>
  <si>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</si>
  <si>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</si>
  <si>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</si>
  <si>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</si>
  <si>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</si>
  <si>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</si>
  <si>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</si>
  <si>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</si>
  <si>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</si>
  <si>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</si>
  <si>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</si>
  <si>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</si>
  <si>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</si>
  <si>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</si>
  <si>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</si>
  <si>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</si>
  <si>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</si>
  <si>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</si>
  <si>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</si>
  <si>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</si>
  <si>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</si>
  <si>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</si>
  <si>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</si>
  <si>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</si>
  <si>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</si>
  <si>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</si>
  <si>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</si>
  <si>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</si>
  <si>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</si>
  <si>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</si>
  <si>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</si>
  <si>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</si>
  <si>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</si>
  <si>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</si>
  <si>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</si>
  <si>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</si>
  <si>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</si>
  <si>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</si>
  <si>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</si>
  <si>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</si>
  <si>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</si>
  <si>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</si>
  <si>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</si>
  <si>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</si>
  <si>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</si>
  <si>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</si>
  <si>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</si>
  <si>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</si>
  <si>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</si>
  <si>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</si>
  <si>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</si>
  <si>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</si>
  <si>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</si>
  <si>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</si>
  <si>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</si>
  <si>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</si>
  <si>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</si>
  <si>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</si>
  <si>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</si>
  <si>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</si>
  <si>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</si>
  <si>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</si>
  <si>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</si>
  <si>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</si>
  <si>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</si>
  <si>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</si>
  <si>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</si>
  <si>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</si>
  <si>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</si>
  <si>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</si>
  <si>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</si>
  <si>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</si>
  <si>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</si>
  <si>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</si>
  <si>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</si>
  <si>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</si>
  <si>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</si>
  <si>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</si>
  <si>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</si>
  <si>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</si>
  <si>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</si>
  <si>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</si>
  <si>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</si>
  <si>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</si>
  <si>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</si>
  <si>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</si>
  <si>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</si>
  <si>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</si>
  <si>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</si>
  <si>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</si>
  <si>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</si>
  <si>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</si>
  <si>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</si>
  <si>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</si>
  <si>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</si>
  <si>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</si>
  <si>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</si>
  <si>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</si>
  <si>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</si>
  <si>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</si>
  <si>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</si>
  <si>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</si>
  <si>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</si>
  <si>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</si>
  <si>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</si>
  <si>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</si>
  <si>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</si>
  <si>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</si>
  <si>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</si>
  <si>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</si>
  <si>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</si>
  <si>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</si>
  <si>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</si>
  <si>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</si>
  <si>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</si>
  <si>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</si>
  <si>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</si>
  <si>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</si>
  <si>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</si>
  <si>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</si>
  <si>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</si>
  <si>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</si>
  <si>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</si>
  <si>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</si>
  <si>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</si>
  <si>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</si>
  <si>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</si>
  <si>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</si>
  <si>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</si>
  <si>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</si>
  <si>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</si>
  <si>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</si>
  <si>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</si>
  <si>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</si>
  <si>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</si>
  <si>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</si>
  <si>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</si>
  <si>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</si>
  <si>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</si>
  <si>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</si>
  <si>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</si>
  <si>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</si>
  <si>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</si>
  <si>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</si>
  <si>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</si>
  <si>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</si>
  <si>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</si>
  <si>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</si>
  <si>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</si>
  <si>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</si>
  <si>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</si>
  <si>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</si>
  <si>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</si>
  <si>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</si>
  <si>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</si>
  <si>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</si>
  <si>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</si>
  <si>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</si>
  <si>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</si>
  <si>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</si>
  <si>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</si>
  <si>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</si>
  <si>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</si>
  <si>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</si>
  <si>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</si>
  <si>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</si>
  <si>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</si>
  <si>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</si>
  <si>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</si>
  <si>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</si>
  <si>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</si>
  <si>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</si>
  <si>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</si>
  <si>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</si>
  <si>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</si>
  <si>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</si>
  <si>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</si>
  <si>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</si>
  <si>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</si>
  <si>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</si>
  <si>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</si>
  <si>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</si>
  <si>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</si>
  <si>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</si>
  <si>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</si>
  <si>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</si>
  <si>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</si>
  <si>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</si>
  <si>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</si>
  <si>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</si>
  <si>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</si>
  <si>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</si>
  <si>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</si>
  <si>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</si>
  <si>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</si>
  <si>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</si>
  <si>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</si>
  <si>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</si>
  <si>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</si>
  <si>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</si>
  <si>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</si>
  <si>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</si>
  <si>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</si>
  <si>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</si>
  <si>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</si>
  <si>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</si>
  <si>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</si>
  <si>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</si>
  <si>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</si>
  <si>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</si>
  <si>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</si>
  <si>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</si>
  <si>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</si>
  <si>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</si>
  <si>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</si>
  <si>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</si>
  <si>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</si>
  <si>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</si>
  <si>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</si>
  <si>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</si>
  <si>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</si>
  <si>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</si>
  <si>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</si>
  <si>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</si>
  <si>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</si>
  <si>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</si>
  <si>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</si>
  <si>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</si>
  <si>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</si>
  <si>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</si>
  <si>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</si>
  <si>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</si>
  <si>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</si>
  <si>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</si>
  <si>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</si>
  <si>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</si>
  <si>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</si>
  <si>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</si>
  <si>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</si>
  <si>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</si>
  <si>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</si>
  <si>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</si>
  <si>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</si>
  <si>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</si>
  <si>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</si>
  <si>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</si>
  <si>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</si>
  <si>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</si>
  <si>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</si>
  <si>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</si>
  <si>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</si>
  <si>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</si>
  <si>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</si>
  <si>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</si>
  <si>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</si>
  <si>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</si>
  <si>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</si>
  <si>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</si>
  <si>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</si>
  <si>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</si>
  <si>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</si>
  <si>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</si>
  <si>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</si>
  <si>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</si>
  <si>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</si>
  <si>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</si>
  <si>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</si>
  <si>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</si>
  <si>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</si>
  <si>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</si>
  <si>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</si>
  <si>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</si>
  <si>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</si>
  <si>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</si>
  <si>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</si>
  <si>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</si>
  <si>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</si>
  <si>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</si>
  <si>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</si>
  <si>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</si>
  <si>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</si>
  <si>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</si>
  <si>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</si>
  <si>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</si>
  <si>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</si>
  <si>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</si>
  <si>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</si>
  <si>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</si>
  <si>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</si>
  <si>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</si>
  <si>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</si>
  <si>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</si>
  <si>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</si>
  <si>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</si>
  <si>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</si>
  <si>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</si>
  <si>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</si>
  <si>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</si>
  <si>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</si>
  <si>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</si>
  <si>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</si>
  <si>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</si>
  <si>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</si>
  <si>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</si>
  <si>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</si>
  <si>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</si>
  <si>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</si>
  <si>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</si>
  <si>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</si>
  <si>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</si>
  <si>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</si>
  <si>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</si>
  <si>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</si>
  <si>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</si>
  <si>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</si>
  <si>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</si>
  <si>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</si>
  <si>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</si>
  <si>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</si>
  <si>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</si>
  <si>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</si>
  <si>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</si>
  <si>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</si>
  <si>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</si>
  <si>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</si>
  <si>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</si>
  <si>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</si>
  <si>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</si>
  <si>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</si>
  <si>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</si>
  <si>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</si>
  <si>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</si>
  <si>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</si>
  <si>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</si>
  <si>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</si>
  <si>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</si>
  <si>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</si>
  <si>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</si>
  <si>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</si>
  <si>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</si>
  <si>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</si>
  <si>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</si>
  <si>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</si>
  <si>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</si>
  <si>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</si>
  <si>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</si>
  <si>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</si>
  <si>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</si>
  <si>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</si>
  <si>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</si>
  <si>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</si>
  <si>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</si>
  <si>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</si>
  <si>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</si>
  <si>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</si>
  <si>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</si>
  <si>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</si>
  <si>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</si>
  <si>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</si>
  <si>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</si>
  <si>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</si>
  <si>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</si>
  <si>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</si>
  <si>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</si>
  <si>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</si>
  <si>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</si>
  <si>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</si>
  <si>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</si>
  <si>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</si>
  <si>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</si>
  <si>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</si>
  <si>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</si>
  <si>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</si>
  <si>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</si>
  <si>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</si>
  <si>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</si>
  <si>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</si>
  <si>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</si>
  <si>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</si>
  <si>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</si>
  <si>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</si>
  <si>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</si>
  <si>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</si>
  <si>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</si>
  <si>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</si>
  <si>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</si>
  <si>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</si>
  <si>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</si>
  <si>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</si>
  <si>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</si>
  <si>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</si>
  <si>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</si>
  <si>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</si>
  <si>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</si>
  <si>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</si>
  <si>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</si>
  <si>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</si>
  <si>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</si>
  <si>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</si>
  <si>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</si>
  <si>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</si>
  <si>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</si>
  <si>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</si>
  <si>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</si>
  <si>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</si>
  <si>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</si>
  <si>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</si>
  <si>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</si>
  <si>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</si>
  <si>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</si>
  <si>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</si>
  <si>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</si>
  <si>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</si>
  <si>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</si>
  <si>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</si>
  <si>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</si>
  <si>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</si>
  <si>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</si>
  <si>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</si>
  <si>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</si>
  <si>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</si>
  <si>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</si>
  <si>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</si>
  <si>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</si>
  <si>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</si>
  <si>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</si>
  <si>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</si>
  <si>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</si>
  <si>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</si>
  <si>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</si>
  <si>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</si>
  <si>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</si>
  <si>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</si>
  <si>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</si>
  <si>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</si>
  <si>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</si>
  <si>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</si>
  <si>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</si>
  <si>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</si>
  <si>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</si>
  <si>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</si>
  <si>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</si>
  <si>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</si>
  <si>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</si>
  <si>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</si>
  <si>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</si>
  <si>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</si>
  <si>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</si>
  <si>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</si>
  <si>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</si>
  <si>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</si>
  <si>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</si>
  <si>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</si>
  <si>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</si>
  <si>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</si>
  <si>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</si>
  <si>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</si>
  <si>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</si>
  <si>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</si>
  <si>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</si>
  <si>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</si>
  <si>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</si>
  <si>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</si>
  <si>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</si>
  <si>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</si>
  <si>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</si>
  <si>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</si>
  <si>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</si>
  <si>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</si>
  <si>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</si>
  <si>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</si>
  <si>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</si>
  <si>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</si>
  <si>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</si>
  <si>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</si>
  <si>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</si>
  <si>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</si>
  <si>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</si>
  <si>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</si>
  <si>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</si>
  <si>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</si>
  <si>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</si>
  <si>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</si>
  <si>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</si>
  <si>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</si>
  <si>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</si>
  <si>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</si>
  <si>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</si>
  <si>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</si>
  <si>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</si>
  <si>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</si>
  <si>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</si>
  <si>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</si>
  <si>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</si>
  <si>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</si>
  <si>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</si>
  <si>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</si>
  <si>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</si>
  <si>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</si>
  <si>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</si>
  <si>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</si>
  <si>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</si>
  <si>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</si>
  <si>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</si>
  <si>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</si>
  <si>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</si>
  <si>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</si>
  <si>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</si>
  <si>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</si>
  <si>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</si>
  <si>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</si>
  <si>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</si>
  <si>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</si>
  <si>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</si>
  <si>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</si>
  <si>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</si>
  <si>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</si>
  <si>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</si>
  <si>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</si>
  <si>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</si>
  <si>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</si>
  <si>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</si>
  <si>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</si>
  <si>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</si>
  <si>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</si>
  <si>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</si>
  <si>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</si>
  <si>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</si>
  <si>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</si>
  <si>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</si>
  <si>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</si>
  <si>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</si>
  <si>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</si>
  <si>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</si>
  <si>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</si>
  <si>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</si>
  <si>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</si>
  <si>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</si>
  <si>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</si>
  <si>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</si>
  <si>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</si>
  <si>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</si>
  <si>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</si>
  <si>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</si>
  <si>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</si>
  <si>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</si>
  <si>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</si>
  <si>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</si>
  <si>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</si>
  <si>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</si>
  <si>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</si>
  <si>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</si>
  <si>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</si>
  <si>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</si>
  <si>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</si>
  <si>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</si>
  <si>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</si>
  <si>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</si>
  <si>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</si>
  <si>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</si>
  <si>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</si>
  <si>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</si>
  <si>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</si>
  <si>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</si>
  <si>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</si>
  <si>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</si>
  <si>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</si>
  <si>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</si>
  <si>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</si>
  <si>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</si>
  <si>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</si>
  <si>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</si>
  <si>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</si>
  <si>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</si>
  <si>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</si>
  <si>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</si>
  <si>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</si>
  <si>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</si>
  <si>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</si>
  <si>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</si>
  <si>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</si>
  <si>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</si>
  <si>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</si>
  <si>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</si>
  <si>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</si>
  <si>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</si>
  <si>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</si>
  <si>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</si>
  <si>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</si>
  <si>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</si>
  <si>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</si>
  <si>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</si>
  <si>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</si>
  <si>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</si>
  <si>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</si>
  <si>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</si>
  <si>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</si>
  <si>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</si>
  <si>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</si>
  <si>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</si>
  <si>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</si>
  <si>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</si>
  <si>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</si>
  <si>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</si>
  <si>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</si>
  <si>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</si>
  <si>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</si>
  <si>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</si>
  <si>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</si>
  <si>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</si>
  <si>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</si>
  <si>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</si>
  <si>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</si>
  <si>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</si>
  <si>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</si>
  <si>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</si>
  <si>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</si>
  <si>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</si>
  <si>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</si>
  <si>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</si>
  <si>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</si>
  <si>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</si>
  <si>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</si>
  <si>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</si>
  <si>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</si>
  <si>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</si>
  <si>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</si>
  <si>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</si>
  <si>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</si>
  <si>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</si>
  <si>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</si>
  <si>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</si>
  <si>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</si>
  <si>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</si>
  <si>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</si>
  <si>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</si>
  <si>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</si>
  <si>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</si>
  <si>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</si>
  <si>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</si>
  <si>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</si>
  <si>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</si>
  <si>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</si>
  <si>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</si>
  <si>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</si>
  <si>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</si>
  <si>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</si>
  <si>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</si>
  <si>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</si>
  <si>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</si>
  <si>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</si>
  <si>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</si>
  <si>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</si>
  <si>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</si>
  <si>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</si>
  <si>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</si>
  <si>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</si>
  <si>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</si>
  <si>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</si>
  <si>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</si>
  <si>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</si>
  <si>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</si>
  <si>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</si>
  <si>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</si>
  <si>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</si>
  <si>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</si>
  <si>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</si>
  <si>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</si>
  <si>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</si>
  <si>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</si>
  <si>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</si>
  <si>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</si>
  <si>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</si>
  <si>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</si>
  <si>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</si>
  <si>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</si>
  <si>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</si>
  <si>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</si>
  <si>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</si>
  <si>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</si>
  <si>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</si>
  <si>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</si>
  <si>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</si>
  <si>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</si>
  <si>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</si>
  <si>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</si>
  <si>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</si>
  <si>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</si>
  <si>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</si>
  <si>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</si>
  <si>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</si>
  <si>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</si>
  <si>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</si>
  <si>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</si>
  <si>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</si>
  <si>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</si>
  <si>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</si>
  <si>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</si>
  <si>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</si>
  <si>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</si>
  <si>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</si>
  <si>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</si>
  <si>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</si>
  <si>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</si>
  <si>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</si>
  <si>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</si>
  <si>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</si>
  <si>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</si>
  <si>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</si>
  <si>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</si>
  <si>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</si>
  <si>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</si>
  <si>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</si>
  <si>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</si>
  <si>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</si>
  <si>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</si>
  <si>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</si>
  <si>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</si>
  <si>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</si>
  <si>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</si>
  <si>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</si>
  <si>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</si>
  <si>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</si>
  <si>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</si>
  <si>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</si>
  <si>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</si>
  <si>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</si>
  <si>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</si>
  <si>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</si>
  <si>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</si>
  <si>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</si>
  <si>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</si>
  <si>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</si>
  <si>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</si>
  <si>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</si>
  <si>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</si>
  <si>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</si>
  <si>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</si>
  <si>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</si>
  <si>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</si>
  <si>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</si>
  <si>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</si>
  <si>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</si>
  <si>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</si>
  <si>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</si>
  <si>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</si>
  <si>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</si>
  <si>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</si>
  <si>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</si>
  <si>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</si>
  <si>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</si>
  <si>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</si>
  <si>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</si>
  <si>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</si>
  <si>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</si>
  <si>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</si>
  <si>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</si>
  <si>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</si>
  <si>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</si>
  <si>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</si>
  <si>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</si>
  <si>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</si>
  <si>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</si>
  <si>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</si>
  <si>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</si>
  <si>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</si>
  <si>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</si>
  <si>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</si>
  <si>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</si>
  <si>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</si>
  <si>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</si>
  <si>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</si>
  <si>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</si>
  <si>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</si>
  <si>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</si>
  <si>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</si>
  <si>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</si>
  <si>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</si>
  <si>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</si>
  <si>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</si>
  <si>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</si>
  <si>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</si>
  <si>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</si>
  <si>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</si>
  <si>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</si>
  <si>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</si>
  <si>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</si>
  <si>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</si>
  <si>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</si>
  <si>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</si>
  <si>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</si>
  <si>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</si>
  <si>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</si>
  <si>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</si>
  <si>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</si>
  <si>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</si>
  <si>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</si>
  <si>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</si>
  <si>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</si>
  <si>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</si>
  <si>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</si>
  <si>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</si>
  <si>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</si>
  <si>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</si>
  <si>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</si>
  <si>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</si>
  <si>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</si>
  <si>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</si>
  <si>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</si>
  <si>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</si>
  <si>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</si>
  <si>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</si>
  <si>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</si>
  <si>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</si>
  <si>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</si>
  <si>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</si>
  <si>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</si>
  <si>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</si>
  <si>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</si>
  <si>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</si>
  <si>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</si>
  <si>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</si>
  <si>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</si>
  <si>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</si>
  <si>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</si>
  <si>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</si>
  <si>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</si>
  <si>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</si>
  <si>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</si>
  <si>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</si>
  <si>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</si>
  <si>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</si>
  <si>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</si>
  <si>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</si>
  <si>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</si>
  <si>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</si>
  <si>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</si>
  <si>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</si>
  <si>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</si>
  <si>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</si>
  <si>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</si>
  <si>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</si>
  <si>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</si>
  <si>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</si>
  <si>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</si>
  <si>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</si>
  <si>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</si>
  <si>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</si>
  <si>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</si>
  <si>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</si>
  <si>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</si>
  <si>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</si>
  <si>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</si>
  <si>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</si>
  <si>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</si>
  <si>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</si>
  <si>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</si>
  <si>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</si>
  <si>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</si>
  <si>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</si>
  <si>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</si>
  <si>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</si>
  <si>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</si>
  <si>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</si>
  <si>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</si>
  <si>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</si>
  <si>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</si>
  <si>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</si>
  <si>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</si>
  <si>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</si>
  <si>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</si>
  <si>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</si>
  <si>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</si>
  <si>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</si>
  <si>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</si>
  <si>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</si>
  <si>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</si>
  <si>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</si>
  <si>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</si>
  <si>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</si>
  <si>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</si>
  <si>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</si>
  <si>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</si>
  <si>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</si>
  <si>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</si>
  <si>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</si>
  <si>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</si>
  <si>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</si>
  <si>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</si>
  <si>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</si>
  <si>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</si>
  <si>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</si>
  <si>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</si>
  <si>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</si>
  <si>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</si>
  <si>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</si>
  <si>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</si>
  <si>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</si>
  <si>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</si>
  <si>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</si>
  <si>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</si>
  <si>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</si>
  <si>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</si>
  <si>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</si>
  <si>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</si>
  <si>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</si>
  <si>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</si>
  <si>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</si>
  <si>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</si>
  <si>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</si>
  <si>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</si>
  <si>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</si>
  <si>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</si>
  <si>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</si>
  <si>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</si>
  <si>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</si>
  <si>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</si>
  <si>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</si>
  <si>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</si>
  <si>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</si>
  <si>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</si>
  <si>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</si>
  <si>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</si>
  <si>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</si>
  <si>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</si>
  <si>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</si>
  <si>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</si>
  <si>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</si>
  <si>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</si>
  <si>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</si>
  <si>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</si>
  <si>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</si>
  <si>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</si>
  <si>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</si>
  <si>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</si>
  <si>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</si>
  <si>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</si>
  <si>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</si>
  <si>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</si>
  <si>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</si>
  <si>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</si>
  <si>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</si>
  <si>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</si>
  <si>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</si>
  <si>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</si>
  <si>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</si>
  <si>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</si>
  <si>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</si>
  <si>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</si>
  <si>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</si>
  <si>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</si>
  <si>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</si>
  <si>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</si>
  <si>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</si>
  <si>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</si>
  <si>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</si>
  <si>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</si>
  <si>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</si>
  <si>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</si>
  <si>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</si>
  <si>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</si>
  <si>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</si>
  <si>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</si>
  <si>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</si>
  <si>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</si>
  <si>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</si>
  <si>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</si>
  <si>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</si>
  <si>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</si>
  <si>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</si>
  <si>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</si>
  <si>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</si>
  <si>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</si>
  <si>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</si>
  <si>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</si>
  <si>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</si>
  <si>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</si>
  <si>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</si>
  <si>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</si>
  <si>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</si>
  <si>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</si>
  <si>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</si>
  <si>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</si>
  <si>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</si>
  <si>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</si>
  <si>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</si>
  <si>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</si>
  <si>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</si>
  <si>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</si>
  <si>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</si>
  <si>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</si>
  <si>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</si>
  <si>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</si>
  <si>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</si>
  <si>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</si>
  <si>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</si>
  <si>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</si>
  <si>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</si>
  <si>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</si>
  <si>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</si>
  <si>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</si>
  <si>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</si>
  <si>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</si>
  <si>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</si>
  <si>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</si>
  <si>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</si>
  <si>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</si>
  <si>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</si>
  <si>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</si>
  <si>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</si>
  <si>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</si>
  <si>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</si>
  <si>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</si>
  <si>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</si>
  <si>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</si>
  <si>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</si>
  <si>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</si>
  <si>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</si>
  <si>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</si>
  <si>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</si>
  <si>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</si>
  <si>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</si>
  <si>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</si>
  <si>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</si>
  <si>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</si>
  <si>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</si>
  <si>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</si>
  <si>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</si>
  <si>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</si>
  <si>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</si>
  <si>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</si>
  <si>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</si>
  <si>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</si>
  <si>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</si>
  <si>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</si>
  <si>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</si>
  <si>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</si>
  <si>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</si>
  <si>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</si>
  <si>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</si>
  <si>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</si>
  <si>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</si>
  <si>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</si>
  <si>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</si>
  <si>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</si>
  <si>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</si>
  <si>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</si>
  <si>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</si>
  <si>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</si>
  <si>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</si>
  <si>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</si>
  <si>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</si>
  <si>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</si>
  <si>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</si>
  <si>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</si>
  <si>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</si>
  <si>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</si>
  <si>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</si>
  <si>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</si>
  <si>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</si>
  <si>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</si>
  <si>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</si>
  <si>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</si>
  <si>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</si>
  <si>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</si>
  <si>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</si>
  <si>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</si>
  <si>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</si>
  <si>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</si>
  <si>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</si>
  <si>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</si>
  <si>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</si>
  <si>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</si>
  <si>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</si>
  <si>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</si>
  <si>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</si>
  <si>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</si>
  <si>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</si>
  <si>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</si>
  <si>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</si>
  <si>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</si>
  <si>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</si>
  <si>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</si>
  <si>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</si>
  <si>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</si>
  <si>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</si>
  <si>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</si>
  <si>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</si>
  <si>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</si>
  <si>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</si>
  <si>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</si>
  <si>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</si>
  <si>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</si>
  <si>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</si>
  <si>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</si>
  <si>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</si>
  <si>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</si>
  <si>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</si>
  <si>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</si>
  <si>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</si>
  <si>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</si>
  <si>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</si>
  <si>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</si>
  <si>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</si>
  <si>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</si>
  <si>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</si>
  <si>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</si>
  <si>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</si>
  <si>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</si>
  <si>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</si>
  <si>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</si>
  <si>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</si>
  <si>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</si>
  <si>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</si>
  <si>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</si>
  <si>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</si>
  <si>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</si>
  <si>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</si>
  <si>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</si>
  <si>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</si>
  <si>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</si>
  <si>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</si>
  <si>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</si>
  <si>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</si>
  <si>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</si>
  <si>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</si>
  <si>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</si>
  <si>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</si>
  <si>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</si>
  <si>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</si>
  <si>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</si>
  <si>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</si>
  <si>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</si>
  <si>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</si>
  <si>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</si>
  <si>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</si>
  <si>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</si>
  <si>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</si>
  <si>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</si>
  <si>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</si>
  <si>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</si>
  <si>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</si>
  <si>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</si>
  <si>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</si>
  <si>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</si>
  <si>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</si>
  <si>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</si>
  <si>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</si>
  <si>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</si>
  <si>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</si>
  <si>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</si>
  <si>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</si>
  <si>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</si>
  <si>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</si>
  <si>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</si>
  <si>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</si>
  <si>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</si>
  <si>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</si>
  <si>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</si>
  <si>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</si>
  <si>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</si>
  <si>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</si>
  <si>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</si>
  <si>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</si>
  <si>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</si>
  <si>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</si>
  <si>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</si>
  <si>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</si>
  <si>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</si>
  <si>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</si>
  <si>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</si>
  <si>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</si>
  <si>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</si>
  <si>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</si>
  <si>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</si>
  <si>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</si>
  <si>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</si>
  <si>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</si>
  <si>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</si>
  <si>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</si>
  <si>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</si>
  <si>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</si>
  <si>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</si>
  <si>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</si>
  <si>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</si>
  <si>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</si>
  <si>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</si>
  <si>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</si>
  <si>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</si>
  <si>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</si>
  <si>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</si>
  <si>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</si>
  <si>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</si>
  <si>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</si>
  <si>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</si>
  <si>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</si>
  <si>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</si>
  <si>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</si>
  <si>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</si>
  <si>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</si>
  <si>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</si>
  <si>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</si>
  <si>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</si>
  <si>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</si>
  <si>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</si>
  <si>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</si>
  <si>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</si>
  <si>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</si>
  <si>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</si>
  <si>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</si>
  <si>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</si>
  <si>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</si>
  <si>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</si>
  <si>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</si>
  <si>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</si>
  <si>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</si>
  <si>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</si>
  <si>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</si>
  <si>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</si>
  <si>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</si>
  <si>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</si>
  <si>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</si>
  <si>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</si>
  <si>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</si>
  <si>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</si>
  <si>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</si>
  <si>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</si>
  <si>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</si>
  <si>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</si>
  <si>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</si>
  <si>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</si>
  <si>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</si>
  <si>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</si>
  <si>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</si>
  <si>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</si>
  <si>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</si>
  <si>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</si>
  <si>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</si>
  <si>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</si>
  <si>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</si>
  <si>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</si>
  <si>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</si>
  <si>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</si>
  <si>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</si>
  <si>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</si>
  <si>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</si>
  <si>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</si>
  <si>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</si>
  <si>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</si>
  <si>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</si>
  <si>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</si>
  <si>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</si>
  <si>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</si>
  <si>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</si>
  <si>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</si>
  <si>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</si>
  <si>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</si>
  <si>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</si>
  <si>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</si>
  <si>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</si>
  <si>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</si>
  <si>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</si>
  <si>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</si>
  <si>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</si>
  <si>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</si>
  <si>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</si>
  <si>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</si>
  <si>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</si>
  <si>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</si>
  <si>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</si>
  <si>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</si>
  <si>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</si>
  <si>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</si>
  <si>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</si>
  <si>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</si>
  <si>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</si>
  <si>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</si>
  <si>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</si>
  <si>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</si>
  <si>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</si>
  <si>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</si>
  <si>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</si>
  <si>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</si>
  <si>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</si>
  <si>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</si>
  <si>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</si>
  <si>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</si>
  <si>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</si>
  <si>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</si>
  <si>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</si>
  <si>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</si>
  <si>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</si>
  <si>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</si>
  <si>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</si>
  <si>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</si>
  <si>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</si>
  <si>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</si>
  <si>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</si>
  <si>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</si>
  <si>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</si>
  <si>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</si>
  <si>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</si>
  <si>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</si>
  <si>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</si>
  <si>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</si>
  <si>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</si>
  <si>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</si>
  <si>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</si>
  <si>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</si>
  <si>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</si>
  <si>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</si>
  <si>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</si>
  <si>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</si>
  <si>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</si>
  <si>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</si>
  <si>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</si>
  <si>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</si>
  <si>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</si>
  <si>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</si>
  <si>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</si>
  <si>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</si>
  <si>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</si>
  <si>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</si>
  <si>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</si>
  <si>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</si>
  <si>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</si>
  <si>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</si>
  <si>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</si>
  <si>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</si>
  <si>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</si>
  <si>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</si>
  <si>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</si>
  <si>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</si>
  <si>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</si>
  <si>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</si>
  <si>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</si>
  <si>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</si>
  <si>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</si>
  <si>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</si>
  <si>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</si>
  <si>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</si>
  <si>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</si>
  <si>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</si>
  <si>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</si>
  <si>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</si>
  <si>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</si>
  <si>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</si>
  <si>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</si>
  <si>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</si>
  <si>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</si>
  <si>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</si>
  <si>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</si>
  <si>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</si>
  <si>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</si>
  <si>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</si>
  <si>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</si>
  <si>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</si>
  <si>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</si>
  <si>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</si>
  <si>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</si>
  <si>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</si>
  <si>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</si>
  <si>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</si>
  <si>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</si>
  <si>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</si>
  <si>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</si>
  <si>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</si>
  <si>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</si>
  <si>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</si>
  <si>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</si>
  <si>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</si>
  <si>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</si>
  <si>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</si>
  <si>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</si>
  <si>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</si>
  <si>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</si>
  <si>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</si>
  <si>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</si>
  <si>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</si>
  <si>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</si>
  <si>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</si>
  <si>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</si>
  <si>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</si>
  <si>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</si>
  <si>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</si>
  <si>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</si>
  <si>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</si>
  <si>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</si>
  <si>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</si>
  <si>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</si>
  <si>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</si>
  <si>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</si>
  <si>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</si>
  <si>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</si>
  <si>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</si>
  <si>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</si>
  <si>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</si>
  <si>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</si>
  <si>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</si>
  <si>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</si>
  <si>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</si>
  <si>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</si>
  <si>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</si>
  <si>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</si>
  <si>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</si>
  <si>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</si>
  <si>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</si>
  <si>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</si>
  <si>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</si>
  <si>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</si>
  <si>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</si>
  <si>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</si>
  <si>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</si>
  <si>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</si>
  <si>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</si>
  <si>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</si>
  <si>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</si>
  <si>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</si>
  <si>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</si>
  <si>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</si>
  <si>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</si>
  <si>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</si>
  <si>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</si>
  <si>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</si>
  <si>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</si>
  <si>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</si>
  <si>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</si>
  <si>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</si>
  <si>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</si>
  <si>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</si>
  <si>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</si>
  <si>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</si>
  <si>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</si>
  <si>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</si>
  <si>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</si>
  <si>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</si>
  <si>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</si>
  <si>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</si>
  <si>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</si>
  <si>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</si>
  <si>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</si>
  <si>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</si>
  <si>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</si>
  <si>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</si>
  <si>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</si>
  <si>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</si>
  <si>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</si>
  <si>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</si>
  <si>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</si>
  <si>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</si>
  <si>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</si>
  <si>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</si>
  <si>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</si>
  <si>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</si>
  <si>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</si>
  <si>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</si>
  <si>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</si>
  <si>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</si>
  <si>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</si>
  <si>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</si>
  <si>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</si>
  <si>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</si>
  <si>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</si>
  <si>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</si>
  <si>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</si>
  <si>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</si>
  <si>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</si>
  <si>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</si>
  <si>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</si>
  <si>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</si>
  <si>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</si>
  <si>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</si>
  <si>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</si>
  <si>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</si>
  <si>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</si>
  <si>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</si>
  <si>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</si>
  <si>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</si>
  <si>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</si>
  <si>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</si>
  <si>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</si>
  <si>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</si>
  <si>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</si>
  <si>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</si>
  <si>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</si>
  <si>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</si>
  <si>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</si>
  <si>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</si>
  <si>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</si>
  <si>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</si>
  <si>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</si>
  <si>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</si>
  <si>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</si>
  <si>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</si>
  <si>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</si>
  <si>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</si>
  <si>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</si>
  <si>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</si>
  <si>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</si>
  <si>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</si>
  <si>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</si>
  <si>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</si>
  <si>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</si>
  <si>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</si>
  <si>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</si>
  <si>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</si>
  <si>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</si>
  <si>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</si>
  <si>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</si>
  <si>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</si>
  <si>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</si>
  <si>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</si>
  <si>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</si>
  <si>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</si>
  <si>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</si>
  <si>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</si>
  <si>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</si>
  <si>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</si>
  <si>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</si>
  <si>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</si>
  <si>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</si>
  <si>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</si>
  <si>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</si>
  <si>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</si>
  <si>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</si>
  <si>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</si>
  <si>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</si>
  <si>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</si>
  <si>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</si>
  <si>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</si>
  <si>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</si>
  <si>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</si>
  <si>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</si>
  <si>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</si>
  <si>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</si>
  <si>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</si>
  <si>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</si>
  <si>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</si>
  <si>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</si>
  <si>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</si>
  <si>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</si>
  <si>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</si>
  <si>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</si>
  <si>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</si>
  <si>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</si>
  <si>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</si>
  <si>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</si>
  <si>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</si>
  <si>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</si>
  <si>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</si>
  <si>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</si>
  <si>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</si>
  <si>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</si>
  <si>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</si>
  <si>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</si>
  <si>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</si>
  <si>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</si>
  <si>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</si>
  <si>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</si>
  <si>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</si>
  <si>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</si>
  <si>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</si>
  <si>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</si>
  <si>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</si>
  <si>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</si>
  <si>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</si>
  <si>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</si>
  <si>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</si>
  <si>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</si>
  <si>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</si>
  <si>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</si>
  <si>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</si>
  <si>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</si>
  <si>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</si>
  <si>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</si>
  <si>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</si>
  <si>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</si>
  <si>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</si>
  <si>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</si>
  <si>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</si>
  <si>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</si>
  <si>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</si>
  <si>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</si>
  <si>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</si>
  <si>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</si>
  <si>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</si>
  <si>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</si>
  <si>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</si>
  <si>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</si>
  <si>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</si>
  <si>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</si>
  <si>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</si>
  <si>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</si>
  <si>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</si>
  <si>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</si>
  <si>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</si>
  <si>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</si>
  <si>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</si>
  <si>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</si>
  <si>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</si>
  <si>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</si>
  <si>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</si>
  <si>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</si>
  <si>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</si>
  <si>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</si>
  <si>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</si>
  <si>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</si>
  <si>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</si>
  <si>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</si>
  <si>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</si>
  <si>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</si>
  <si>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</si>
  <si>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</si>
  <si>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</si>
  <si>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</si>
  <si>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</si>
  <si>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</si>
  <si>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</si>
  <si>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</si>
  <si>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</si>
  <si>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</si>
  <si>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</si>
  <si>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</si>
  <si>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</si>
  <si>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</si>
  <si>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</si>
  <si>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</si>
  <si>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</si>
  <si>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</si>
  <si>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</si>
  <si>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</si>
  <si>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</si>
  <si>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</si>
  <si>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</si>
  <si>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</si>
  <si>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</si>
  <si>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</si>
  <si>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</si>
  <si>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</si>
  <si>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</si>
  <si>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</si>
  <si>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</si>
  <si>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</si>
  <si>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</si>
  <si>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</si>
  <si>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</si>
  <si>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</si>
  <si>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</si>
  <si>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</si>
  <si>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</si>
  <si>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</si>
  <si>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</si>
  <si>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</si>
  <si>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</si>
  <si>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</si>
  <si>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</si>
  <si>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</si>
  <si>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</si>
  <si>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</si>
  <si>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</si>
  <si>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</si>
  <si>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</si>
  <si>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</si>
  <si>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</si>
  <si>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</si>
  <si>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</si>
  <si>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</si>
  <si>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</si>
  <si>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</si>
  <si>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</si>
  <si>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</si>
  <si>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</si>
  <si>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</si>
  <si>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</si>
  <si>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</si>
  <si>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</si>
  <si>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</si>
  <si>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</si>
  <si>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</si>
  <si>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</si>
  <si>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</si>
  <si>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</si>
  <si>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</si>
  <si>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</si>
  <si>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</si>
  <si>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</si>
  <si>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</si>
  <si>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</si>
  <si>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</si>
  <si>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</si>
  <si>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</si>
  <si>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</si>
  <si>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</si>
  <si>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</si>
  <si>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</si>
  <si>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</si>
  <si>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</si>
  <si>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</si>
  <si>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</si>
  <si>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</si>
  <si>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</si>
  <si>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</si>
  <si>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</si>
  <si>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</si>
  <si>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</si>
  <si>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</si>
  <si>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</si>
  <si>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</si>
  <si>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</si>
  <si>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</si>
  <si>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</si>
  <si>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</si>
  <si>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</si>
  <si>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</si>
  <si>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</si>
  <si>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</si>
  <si>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</si>
  <si>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</si>
  <si>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</si>
  <si>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</si>
  <si>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</si>
  <si>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</si>
  <si>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</si>
  <si>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</si>
  <si>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</si>
  <si>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</si>
  <si>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</si>
  <si>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</si>
  <si>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</si>
  <si>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</si>
  <si>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</si>
  <si>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</si>
  <si>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</si>
  <si>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</si>
  <si>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</si>
  <si>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</si>
  <si>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</si>
  <si>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</si>
  <si>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</si>
  <si>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</si>
  <si>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</si>
  <si>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</si>
  <si>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</si>
  <si>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</si>
  <si>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</si>
  <si>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</si>
  <si>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</si>
  <si>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</si>
  <si>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</si>
  <si>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</si>
  <si>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</si>
  <si>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</si>
  <si>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</si>
  <si>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</si>
  <si>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</si>
  <si>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</si>
  <si>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</si>
  <si>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</si>
  <si>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</si>
  <si>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</si>
  <si>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</si>
  <si>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</si>
  <si>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</si>
  <si>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</si>
  <si>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</si>
  <si>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</si>
  <si>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</si>
  <si>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</si>
  <si>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</si>
  <si>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</si>
  <si>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</si>
  <si>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</si>
  <si>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</si>
  <si>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</si>
  <si>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</si>
  <si>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</si>
  <si>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</si>
  <si>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</si>
  <si>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</si>
  <si>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</si>
  <si>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</si>
  <si>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</si>
  <si>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</si>
  <si>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</si>
  <si>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</si>
  <si>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</si>
  <si>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</si>
  <si>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</si>
  <si>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</si>
  <si>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</si>
  <si>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</si>
  <si>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</si>
  <si>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</si>
  <si>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</si>
  <si>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</si>
  <si>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</si>
  <si>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</si>
  <si>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</si>
  <si>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</si>
  <si>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</si>
  <si>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</si>
  <si>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</si>
  <si>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</si>
  <si>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</si>
  <si>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</si>
  <si>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</si>
  <si>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</si>
  <si>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</si>
  <si>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</si>
  <si>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</si>
  <si>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</si>
  <si>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</si>
  <si>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</si>
  <si>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</si>
  <si>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</si>
  <si>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</si>
  <si>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</si>
  <si>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</si>
  <si>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</si>
  <si>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</si>
  <si>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</si>
  <si>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</si>
  <si>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</si>
  <si>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</si>
  <si>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</si>
  <si>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</si>
  <si>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</si>
  <si>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</si>
  <si>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</si>
  <si>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</si>
  <si>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</si>
  <si>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</si>
  <si>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</si>
  <si>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</si>
  <si>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</si>
  <si>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</si>
  <si>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</si>
  <si>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</si>
  <si>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</si>
  <si>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</si>
  <si>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</si>
  <si>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</si>
  <si>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</si>
  <si>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</si>
  <si>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</si>
  <si>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</si>
  <si>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</si>
  <si>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</si>
  <si>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</si>
  <si>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</si>
  <si>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</si>
  <si>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</si>
  <si>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</si>
  <si>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</si>
  <si>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</si>
  <si>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</si>
  <si>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</si>
  <si>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</si>
  <si>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</si>
  <si>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</si>
  <si>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</si>
  <si>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</si>
  <si>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</si>
  <si>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</si>
  <si>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</si>
  <si>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</si>
  <si>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</si>
  <si>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</si>
  <si>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</si>
  <si>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</si>
  <si>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</si>
  <si>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</si>
  <si>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</si>
  <si>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</si>
  <si>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</si>
  <si>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</si>
  <si>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</si>
  <si>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</si>
  <si>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</si>
  <si>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</si>
  <si>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</si>
  <si>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</si>
  <si>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</si>
  <si>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</si>
  <si>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</si>
  <si>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</si>
  <si>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</si>
  <si>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</si>
  <si>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</si>
  <si>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</si>
  <si>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</si>
  <si>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</si>
  <si>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</si>
  <si>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</si>
  <si>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</si>
  <si>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</si>
  <si>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</si>
  <si>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</si>
  <si>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</si>
  <si>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</si>
  <si>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</si>
  <si>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</si>
  <si>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</si>
  <si>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</si>
  <si>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</si>
  <si>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</si>
  <si>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</si>
  <si>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</si>
  <si>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</si>
  <si>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</si>
  <si>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</si>
  <si>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</si>
  <si>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</si>
  <si>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</si>
  <si>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</si>
  <si>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</si>
  <si>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</si>
  <si>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</si>
  <si>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</si>
  <si>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</si>
  <si>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</si>
  <si>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</si>
  <si>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</si>
  <si>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</si>
  <si>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</si>
  <si>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</si>
  <si>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</si>
  <si>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</si>
  <si>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</si>
  <si>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</si>
  <si>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</si>
  <si>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</si>
  <si>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</si>
  <si>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</si>
  <si>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</si>
  <si>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</si>
  <si>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</si>
  <si>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</si>
  <si>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</si>
  <si>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</si>
  <si>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</si>
  <si>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</si>
  <si>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</si>
  <si>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</si>
  <si>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</si>
  <si>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</si>
  <si>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</si>
  <si>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</si>
  <si>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</si>
  <si>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</si>
  <si>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</si>
  <si>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</si>
  <si>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</si>
  <si>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</si>
  <si>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</si>
  <si>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</si>
  <si>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</si>
  <si>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</si>
  <si>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</si>
  <si>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</si>
  <si>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</si>
  <si>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</si>
  <si>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</si>
  <si>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</si>
  <si>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</si>
  <si>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</si>
  <si>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</si>
  <si>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</si>
  <si>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</si>
  <si>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</si>
  <si>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</si>
  <si>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</si>
  <si>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</si>
  <si>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</si>
  <si>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</si>
  <si>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</si>
  <si>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</si>
  <si>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</si>
  <si>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</si>
  <si>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</si>
  <si>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</si>
  <si>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</si>
  <si>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</si>
  <si>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</si>
  <si>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</si>
  <si>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</si>
  <si>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</si>
  <si>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</si>
  <si>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</si>
  <si>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</si>
  <si>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</si>
  <si>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</si>
  <si>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</si>
  <si>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</si>
  <si>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</si>
  <si>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</si>
  <si>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</si>
  <si>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</si>
  <si>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</si>
  <si>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</si>
  <si>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</si>
  <si>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</si>
  <si>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</si>
  <si>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</si>
  <si>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</si>
  <si>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</si>
  <si>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</si>
  <si>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</si>
  <si>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</si>
  <si>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</si>
  <si>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</si>
  <si>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</si>
  <si>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</si>
  <si>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</si>
  <si>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</si>
  <si>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</si>
  <si>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</si>
  <si>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</si>
  <si>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</si>
  <si>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</si>
  <si>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</si>
  <si>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</si>
  <si>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</si>
  <si>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</si>
  <si>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</si>
  <si>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</si>
  <si>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</si>
  <si>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</si>
  <si>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</si>
  <si>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</si>
  <si>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</si>
  <si>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</si>
  <si>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</si>
  <si>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</si>
  <si>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</si>
  <si>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</si>
  <si>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</si>
  <si>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</si>
  <si>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</si>
  <si>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</si>
  <si>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</si>
  <si>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</si>
  <si>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</si>
  <si>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</si>
  <si>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</si>
  <si>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</si>
  <si>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</si>
  <si>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</si>
  <si>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</si>
  <si>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</si>
  <si>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</si>
  <si>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</si>
  <si>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</si>
  <si>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</si>
  <si>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</si>
  <si>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</si>
  <si>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</si>
  <si>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</si>
  <si>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</si>
  <si>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</si>
  <si>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</si>
  <si>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</si>
  <si>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</si>
  <si>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</si>
  <si>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</si>
  <si>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</si>
  <si>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</si>
  <si>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</si>
  <si>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</si>
  <si>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</si>
  <si>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</si>
  <si>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</si>
  <si>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</si>
  <si>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</si>
  <si>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</si>
  <si>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</si>
  <si>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</si>
  <si>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</si>
  <si>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</si>
  <si>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</si>
  <si>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</si>
  <si>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</si>
  <si>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</si>
  <si>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</si>
  <si>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</si>
  <si>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</si>
  <si>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</si>
  <si>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</si>
  <si>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</si>
  <si>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</si>
  <si>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</si>
  <si>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</si>
  <si>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</si>
  <si>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</si>
  <si>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</si>
  <si>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</si>
  <si>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</si>
  <si>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</si>
  <si>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</si>
  <si>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</si>
  <si>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</si>
  <si>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</si>
  <si>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</si>
  <si>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</si>
  <si>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</si>
  <si>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</si>
  <si>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</si>
  <si>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</si>
  <si>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</si>
  <si>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</si>
  <si>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</si>
  <si>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</si>
  <si>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</si>
  <si>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</si>
  <si>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</si>
  <si>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</si>
  <si>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</si>
  <si>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</si>
  <si>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</si>
  <si>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</si>
  <si>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</si>
  <si>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</si>
  <si>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</si>
  <si>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</si>
  <si>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</si>
  <si>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</si>
  <si>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</si>
  <si>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</si>
  <si>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</si>
  <si>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</si>
  <si>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</si>
  <si>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</si>
  <si>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</si>
  <si>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</si>
  <si>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</si>
  <si>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</si>
  <si>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</si>
  <si>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</si>
  <si>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</si>
  <si>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</si>
  <si>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</si>
  <si>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</si>
  <si>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</si>
  <si>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</si>
  <si>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</si>
  <si>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</si>
  <si>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</si>
  <si>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</si>
  <si>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</si>
  <si>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</si>
  <si>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</si>
  <si>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</si>
  <si>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</si>
  <si>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</si>
  <si>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</si>
  <si>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</si>
  <si>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</si>
  <si>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</si>
  <si>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</si>
  <si>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</si>
  <si>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</si>
  <si>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</si>
  <si>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</si>
  <si>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</si>
  <si>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</si>
  <si>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</si>
  <si>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</si>
  <si>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</si>
  <si>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</si>
  <si>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</si>
  <si>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</si>
  <si>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</si>
  <si>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</si>
  <si>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</si>
  <si>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</si>
  <si>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</si>
  <si>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</si>
  <si>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</si>
  <si>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</si>
  <si>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</si>
  <si>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</si>
  <si>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</si>
  <si>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</si>
  <si>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</si>
  <si>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</si>
  <si>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</si>
  <si>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</si>
  <si>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</si>
  <si>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</si>
  <si>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</si>
  <si>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</si>
  <si>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</si>
  <si>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</si>
  <si>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</si>
  <si>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</si>
  <si>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</si>
  <si>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</si>
  <si>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</si>
  <si>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</si>
  <si>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</si>
  <si>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</si>
  <si>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</si>
  <si>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</si>
  <si>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</si>
  <si>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</si>
  <si>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</si>
  <si>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</si>
  <si>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</si>
  <si>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</si>
  <si>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</si>
  <si>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</si>
  <si>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</si>
  <si>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</si>
  <si>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</si>
  <si>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</si>
  <si>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</si>
  <si>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</si>
  <si>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</si>
  <si>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</si>
  <si>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</si>
  <si>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</si>
  <si>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</si>
  <si>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</si>
  <si>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</si>
  <si>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</si>
  <si>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</si>
  <si>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</si>
  <si>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</si>
  <si>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</si>
  <si>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</si>
  <si>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</si>
  <si>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</si>
  <si>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</si>
  <si>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</si>
  <si>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</si>
  <si>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</si>
  <si>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</si>
  <si>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</si>
  <si>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</si>
  <si>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</si>
  <si>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</si>
  <si>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</si>
  <si>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</si>
  <si>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</si>
  <si>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</si>
  <si>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</si>
  <si>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</si>
  <si>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</si>
  <si>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</si>
  <si>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</si>
  <si>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</si>
  <si>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</si>
  <si>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</si>
  <si>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</si>
  <si>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</si>
  <si>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</si>
  <si>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</si>
  <si>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</si>
  <si>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</si>
  <si>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</si>
  <si>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</si>
  <si>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</si>
  <si>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</si>
  <si>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</si>
  <si>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</si>
  <si>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</si>
  <si>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</si>
  <si>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</si>
  <si>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</si>
  <si>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</si>
  <si>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</si>
  <si>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</si>
  <si>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</si>
  <si>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</si>
  <si>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</si>
  <si>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</si>
  <si>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</si>
  <si>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</si>
  <si>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</si>
  <si>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</si>
  <si>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</si>
  <si>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</si>
  <si>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</si>
  <si>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</si>
  <si>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</si>
  <si>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</si>
  <si>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</si>
  <si>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</si>
  <si>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</si>
  <si>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</si>
  <si>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</si>
  <si>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</si>
  <si>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</si>
  <si>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</si>
  <si>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</si>
  <si>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</si>
  <si>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</si>
  <si>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</si>
  <si>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</si>
  <si>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</si>
  <si>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</si>
  <si>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</si>
  <si>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</si>
  <si>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</si>
  <si>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</si>
  <si>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</si>
  <si>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</si>
  <si>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</si>
  <si>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</si>
  <si>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</si>
  <si>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</si>
  <si>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</si>
  <si>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</si>
  <si>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</si>
  <si>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</si>
  <si>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</si>
  <si>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</si>
  <si>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</si>
  <si>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</si>
  <si>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</si>
  <si>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</si>
  <si>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</si>
  <si>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</si>
  <si>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</si>
  <si>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</si>
  <si>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</si>
  <si>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</si>
  <si>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</si>
  <si>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</si>
  <si>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</si>
  <si>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</si>
  <si>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</si>
  <si>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</si>
  <si>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</si>
  <si>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</si>
  <si>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</si>
  <si>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</si>
  <si>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</si>
  <si>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</si>
  <si>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</si>
  <si>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</si>
  <si>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</si>
  <si>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</si>
  <si>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</si>
  <si>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</si>
  <si>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</si>
  <si>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</si>
  <si>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</si>
  <si>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</si>
  <si>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</si>
  <si>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</si>
  <si>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</si>
  <si>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</si>
  <si>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</si>
  <si>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</si>
  <si>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</si>
  <si>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</si>
  <si>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</si>
  <si>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</si>
  <si>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</si>
  <si>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</si>
  <si>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</si>
  <si>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</si>
  <si>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</si>
  <si>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</si>
  <si>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</si>
  <si>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</si>
  <si>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</si>
  <si>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</si>
  <si>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</si>
  <si>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</si>
  <si>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</si>
  <si>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</si>
  <si>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</si>
  <si>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</si>
  <si>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</si>
  <si>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</si>
  <si>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</si>
  <si>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</si>
  <si>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</si>
  <si>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</si>
  <si>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</si>
  <si>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</si>
  <si>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</si>
  <si>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</si>
  <si>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</si>
  <si>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</si>
  <si>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</si>
  <si>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</si>
  <si>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</si>
  <si>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</si>
  <si>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</si>
  <si>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</si>
  <si>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</si>
  <si>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</si>
  <si>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</si>
  <si>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</si>
  <si>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</si>
  <si>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</si>
  <si>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</si>
  <si>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</si>
  <si>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</si>
  <si>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</si>
  <si>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</si>
  <si>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</si>
  <si>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</si>
  <si>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</si>
  <si>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</si>
  <si>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</si>
  <si>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</si>
  <si>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</si>
  <si>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</si>
  <si>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</si>
  <si>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</si>
  <si>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</si>
  <si>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</si>
  <si>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</si>
  <si>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</si>
  <si>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</si>
  <si>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</si>
  <si>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</si>
  <si>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</si>
  <si>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</si>
  <si>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</si>
  <si>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</si>
  <si>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</si>
  <si>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</si>
  <si>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</si>
  <si>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</si>
  <si>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</si>
  <si>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</si>
  <si>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</si>
  <si>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</si>
  <si>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</si>
  <si>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</si>
  <si>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</si>
  <si>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</si>
  <si>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</si>
  <si>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</si>
  <si>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</si>
  <si>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</si>
  <si>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</si>
  <si>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</si>
  <si>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</si>
  <si>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</si>
  <si>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</si>
  <si>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</si>
  <si>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</si>
  <si>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</si>
  <si>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</si>
  <si>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</si>
  <si>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</si>
  <si>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</si>
  <si>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</si>
  <si>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</si>
  <si>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</si>
  <si>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</si>
  <si>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</si>
  <si>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</si>
  <si>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</si>
  <si>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</si>
  <si>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</si>
  <si>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</si>
  <si>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</si>
  <si>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</si>
  <si>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</si>
  <si>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</si>
  <si>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</si>
  <si>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</si>
  <si>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</si>
  <si>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</si>
  <si>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</si>
  <si>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</si>
  <si>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</si>
  <si>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</si>
  <si>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</si>
  <si>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</si>
  <si>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</si>
  <si>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</si>
  <si>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</si>
  <si>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</si>
  <si>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</si>
  <si>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</si>
  <si>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</si>
  <si>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</si>
  <si>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</si>
  <si>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</si>
  <si>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</si>
  <si>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</si>
  <si>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</si>
  <si>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</si>
  <si>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</si>
  <si>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</si>
  <si>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</si>
  <si>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</si>
  <si>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</si>
  <si>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</si>
  <si>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</si>
  <si>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</si>
  <si>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</si>
  <si>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</si>
  <si>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</si>
  <si>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</si>
  <si>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</si>
  <si>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</si>
  <si>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</si>
  <si>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</si>
  <si>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</si>
  <si>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</si>
  <si>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</si>
  <si>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</si>
  <si>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</si>
  <si>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</si>
  <si>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</si>
  <si>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</si>
  <si>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</si>
  <si>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</si>
  <si>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</si>
  <si>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</si>
  <si>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</si>
  <si>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</si>
  <si>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</si>
  <si>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</si>
  <si>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</si>
  <si>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</si>
  <si>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</si>
  <si>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</si>
  <si>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</si>
  <si>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</si>
  <si>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</si>
  <si>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</si>
  <si>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</si>
  <si>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</si>
  <si>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</si>
  <si>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</si>
  <si>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</si>
  <si>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</si>
  <si>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</si>
  <si>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</si>
  <si>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</si>
  <si>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</si>
  <si>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</si>
  <si>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</si>
  <si>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</si>
  <si>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</si>
  <si>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</si>
  <si>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</si>
  <si>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</si>
  <si>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</si>
  <si>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</si>
  <si>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</si>
  <si>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</si>
  <si>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</si>
  <si>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</si>
  <si>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</si>
  <si>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</si>
  <si>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</si>
  <si>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</si>
  <si>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</si>
  <si>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</si>
  <si>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</si>
  <si>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</si>
  <si>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</si>
  <si>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</si>
  <si>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</si>
  <si>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</si>
  <si>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</si>
  <si>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</si>
  <si>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</si>
  <si>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</si>
  <si>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</si>
  <si>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</si>
  <si>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</si>
  <si>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</si>
  <si>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</si>
  <si>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</si>
  <si>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</si>
  <si>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</si>
  <si>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</si>
  <si>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</si>
  <si>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</si>
  <si>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</si>
  <si>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</si>
  <si>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</si>
  <si>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</si>
  <si>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</si>
  <si>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</si>
  <si>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</si>
  <si>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</si>
  <si>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</si>
  <si>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</si>
  <si>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</si>
  <si>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</si>
  <si>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</si>
  <si>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</si>
  <si>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</si>
  <si>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</si>
  <si>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</si>
  <si>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</si>
  <si>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</si>
  <si>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</si>
  <si>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</si>
  <si>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</si>
  <si>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</si>
  <si>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</si>
  <si>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</si>
  <si>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</si>
  <si>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</si>
  <si>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</si>
  <si>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</si>
  <si>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</si>
  <si>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</si>
  <si>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</si>
  <si>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</si>
  <si>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</si>
  <si>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</si>
  <si>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</si>
  <si>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</si>
  <si>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</si>
  <si>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</si>
  <si>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</si>
  <si>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</si>
  <si>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</si>
  <si>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</si>
  <si>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</si>
  <si>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</si>
  <si>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</si>
  <si>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</si>
  <si>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</si>
  <si>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</si>
  <si>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</si>
  <si>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</si>
  <si>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</si>
  <si>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</si>
  <si>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</si>
  <si>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</si>
  <si>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</si>
  <si>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</si>
  <si>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</si>
  <si>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</si>
  <si>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</si>
  <si>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</si>
  <si>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</si>
  <si>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</si>
  <si>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</si>
  <si>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</si>
  <si>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</si>
  <si>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</si>
  <si>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</si>
  <si>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</si>
  <si>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</si>
  <si>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</si>
  <si>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</si>
  <si>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</si>
  <si>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</si>
  <si>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</si>
  <si>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</si>
  <si>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</si>
  <si>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</si>
  <si>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</si>
  <si>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</si>
  <si>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</si>
  <si>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</si>
  <si>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</si>
  <si>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</si>
  <si>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</si>
  <si>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</si>
  <si>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</si>
  <si>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</si>
  <si>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</si>
  <si>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</si>
  <si>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</si>
  <si>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</si>
  <si>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</si>
  <si>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</si>
  <si>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</si>
  <si>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</si>
  <si>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</si>
  <si>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</si>
  <si>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</si>
  <si>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</si>
  <si>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</si>
  <si>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</si>
  <si>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</si>
  <si>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</si>
  <si>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</si>
  <si>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</si>
  <si>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</si>
  <si>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</si>
  <si>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</si>
  <si>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</si>
  <si>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</si>
  <si>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</si>
  <si>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</si>
  <si>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</si>
  <si>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</si>
  <si>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</si>
  <si>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</si>
  <si>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</si>
  <si>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</si>
  <si>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</si>
  <si>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</si>
  <si>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</si>
  <si>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</si>
  <si>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</si>
  <si>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</si>
  <si>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</si>
  <si>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</si>
  <si>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</si>
  <si>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</si>
  <si>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</si>
  <si>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</si>
  <si>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</si>
  <si>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</si>
  <si>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</si>
  <si>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</si>
  <si>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</si>
  <si>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</si>
  <si>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</si>
  <si>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</si>
  <si>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</si>
  <si>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</si>
  <si>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</si>
  <si>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</si>
  <si>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</si>
  <si>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</si>
  <si>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</si>
  <si>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</si>
  <si>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</si>
  <si>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</si>
  <si>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</si>
  <si>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</si>
  <si>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</si>
  <si>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</si>
  <si>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</si>
  <si>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</si>
  <si>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</si>
  <si>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</si>
  <si>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</si>
  <si>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</si>
  <si>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</si>
  <si>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</si>
  <si>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</si>
  <si>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</si>
  <si>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</si>
  <si>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</si>
  <si>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</si>
  <si>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</si>
  <si>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</si>
  <si>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</si>
  <si>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</si>
  <si>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</si>
  <si>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</si>
  <si>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</si>
  <si>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</si>
  <si>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</si>
  <si>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</si>
  <si>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</si>
  <si>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</si>
  <si>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</si>
  <si>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</si>
  <si>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</si>
  <si>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</si>
  <si>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</si>
  <si>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</si>
  <si>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</si>
  <si>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</si>
  <si>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</si>
  <si>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</si>
  <si>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</si>
  <si>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</si>
  <si>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</si>
  <si>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</si>
  <si>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</si>
  <si>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</si>
  <si>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</si>
  <si>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</si>
  <si>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</si>
  <si>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</si>
  <si>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</si>
  <si>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</si>
  <si>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</si>
  <si>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</si>
  <si>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</si>
  <si>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</si>
  <si>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</si>
  <si>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</si>
  <si>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</si>
  <si>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</si>
  <si>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</si>
  <si>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</si>
  <si>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</si>
  <si>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</si>
  <si>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</si>
  <si>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</si>
  <si>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</si>
  <si>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</si>
  <si>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</si>
  <si>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</si>
  <si>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</si>
  <si>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</si>
  <si>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</si>
  <si>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</si>
  <si>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</si>
  <si>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</si>
  <si>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</si>
  <si>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</si>
  <si>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</si>
  <si>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</si>
  <si>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</si>
  <si>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</si>
  <si>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</si>
  <si>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</si>
  <si>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</si>
  <si>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</si>
  <si>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</si>
  <si>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</si>
  <si>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</si>
  <si>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</si>
  <si>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</si>
  <si>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</si>
  <si>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</si>
  <si>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</si>
  <si>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</si>
  <si>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</si>
  <si>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</si>
  <si>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</si>
  <si>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</si>
  <si>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</si>
  <si>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</si>
  <si>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</si>
  <si>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</si>
  <si>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</si>
  <si>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</si>
  <si>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</si>
  <si>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</si>
  <si>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</si>
  <si>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</si>
  <si>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</si>
  <si>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</si>
  <si>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</si>
  <si>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</si>
  <si>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</si>
  <si>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</si>
  <si>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</si>
  <si>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</si>
  <si>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</si>
  <si>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</si>
  <si>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</si>
  <si>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</si>
  <si>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</si>
  <si>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</si>
  <si>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</si>
  <si>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</si>
  <si>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</si>
  <si>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</si>
  <si>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</si>
  <si>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</si>
  <si>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</si>
  <si>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</si>
  <si>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</si>
  <si>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</si>
  <si>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</si>
  <si>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</si>
  <si>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</si>
  <si>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</si>
  <si>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</si>
  <si>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</si>
  <si>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</si>
  <si>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</si>
  <si>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</si>
  <si>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</si>
  <si>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</si>
  <si>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</si>
  <si>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</si>
  <si>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</si>
  <si>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</si>
  <si>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</si>
  <si>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</si>
  <si>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</si>
  <si>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</si>
  <si>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</si>
  <si>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</si>
  <si>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</si>
  <si>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</si>
  <si>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</si>
  <si>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</si>
  <si>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</si>
  <si>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</si>
  <si>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</si>
  <si>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</si>
  <si>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</si>
  <si>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</si>
  <si>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</si>
  <si>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</si>
  <si>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</si>
  <si>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</si>
  <si>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</si>
  <si>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</si>
  <si>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</si>
  <si>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</si>
  <si>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</si>
  <si>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</si>
  <si>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</si>
  <si>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</si>
  <si>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</si>
  <si>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</si>
  <si>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</si>
  <si>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</si>
  <si>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</si>
  <si>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</si>
  <si>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</si>
  <si>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</si>
  <si>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</si>
  <si>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</si>
  <si>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</si>
  <si>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</si>
  <si>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</si>
  <si>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</si>
  <si>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</si>
  <si>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</si>
  <si>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</si>
  <si>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</si>
  <si>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</si>
  <si>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</si>
  <si>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</si>
  <si>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</si>
  <si>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</si>
  <si>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</si>
  <si>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</si>
  <si>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</si>
  <si>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</si>
  <si>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</si>
  <si>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</si>
  <si>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</si>
  <si>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</si>
  <si>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</si>
  <si>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</si>
  <si>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</si>
  <si>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</si>
  <si>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</si>
  <si>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</si>
  <si>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</si>
  <si>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</si>
  <si>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</si>
  <si>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</si>
  <si>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</si>
  <si>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</si>
  <si>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</si>
  <si>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</si>
  <si>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</si>
  <si>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</si>
  <si>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</si>
  <si>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</si>
  <si>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</si>
  <si>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</si>
  <si>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</si>
  <si>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</si>
  <si>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</si>
  <si>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</si>
  <si>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</si>
  <si>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</si>
  <si>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</si>
  <si>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</si>
  <si>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</si>
  <si>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</si>
  <si>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</si>
  <si>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</si>
  <si>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</si>
  <si>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</si>
  <si>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</si>
  <si>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</si>
  <si>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</si>
  <si>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</si>
  <si>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</si>
  <si>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</si>
  <si>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</si>
  <si>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</si>
  <si>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</si>
  <si>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</si>
  <si>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</si>
  <si>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</si>
  <si>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</si>
  <si>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</si>
  <si>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</si>
  <si>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</si>
  <si>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</si>
  <si>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</si>
  <si>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</si>
  <si>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</si>
  <si>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</si>
  <si>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</si>
  <si>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</si>
  <si>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</si>
  <si>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</si>
  <si>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</si>
  <si>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</si>
  <si>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</si>
  <si>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</si>
  <si>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</si>
  <si>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</si>
  <si>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</si>
  <si>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</si>
  <si>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</si>
  <si>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</si>
  <si>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</si>
  <si>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</si>
  <si>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</si>
  <si>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</si>
  <si>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</si>
  <si>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</si>
  <si>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</si>
  <si>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</si>
  <si>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</si>
  <si>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</si>
  <si>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</si>
  <si>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</si>
  <si>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</si>
  <si>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</si>
  <si>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</si>
  <si>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</si>
  <si>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</si>
  <si>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</si>
  <si>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</si>
  <si>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</si>
  <si>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</si>
  <si>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</si>
  <si>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</si>
  <si>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</si>
  <si>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</si>
  <si>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</si>
  <si>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</si>
  <si>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</si>
  <si>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</si>
  <si>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</si>
  <si>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</si>
  <si>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</si>
  <si>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</si>
  <si>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</si>
  <si>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</si>
  <si>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</si>
  <si>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</si>
  <si>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</si>
  <si>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</si>
  <si>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</si>
  <si>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</si>
  <si>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</si>
  <si>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</si>
  <si>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</si>
  <si>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</si>
  <si>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</si>
  <si>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</si>
  <si>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</si>
  <si>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</si>
  <si>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</si>
  <si>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</si>
  <si>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</si>
  <si>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</si>
  <si>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</si>
  <si>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</si>
  <si>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</si>
  <si>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</si>
  <si>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</si>
  <si>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</si>
  <si>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</si>
  <si>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</si>
  <si>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</si>
  <si>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</si>
  <si>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</si>
  <si>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</si>
  <si>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</si>
  <si>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</si>
  <si>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</si>
  <si>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</si>
  <si>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</si>
  <si>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</si>
  <si>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</si>
  <si>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</si>
  <si>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</si>
  <si>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</si>
  <si>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</si>
  <si>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</si>
  <si>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</si>
  <si>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</si>
  <si>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</si>
  <si>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</si>
  <si>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</si>
  <si>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</si>
  <si>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</si>
  <si>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</si>
  <si>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</si>
  <si>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</si>
  <si>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</si>
  <si>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</si>
  <si>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</si>
  <si>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</si>
  <si>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</si>
  <si>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</si>
  <si>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</si>
  <si>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</si>
  <si>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</si>
  <si>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</si>
  <si>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</si>
  <si>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</si>
  <si>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</si>
  <si>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</si>
  <si>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</si>
  <si>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</si>
  <si>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</si>
  <si>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</si>
  <si>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</si>
  <si>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</si>
  <si>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</si>
  <si>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</si>
  <si>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</si>
  <si>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</si>
  <si>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</si>
  <si>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</si>
  <si>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</si>
  <si>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</si>
  <si>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</si>
  <si>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</si>
  <si>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</si>
  <si>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</si>
  <si>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</si>
  <si>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</si>
  <si>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</si>
  <si>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</si>
  <si>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</si>
  <si>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</si>
  <si>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</si>
  <si>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</si>
  <si>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</si>
  <si>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</si>
  <si>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</si>
  <si>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</si>
  <si>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</si>
  <si>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</si>
  <si>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</si>
  <si>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</si>
  <si>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</si>
  <si>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</si>
  <si>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</si>
  <si>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</si>
  <si>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</si>
  <si>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</si>
  <si>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</si>
  <si>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</si>
  <si>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</si>
  <si>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</si>
  <si>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</si>
  <si>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</si>
  <si>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</si>
  <si>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</si>
  <si>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</si>
  <si>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</si>
  <si>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</si>
  <si>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</si>
  <si>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</si>
  <si>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</si>
  <si>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</si>
  <si>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</si>
  <si>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</si>
  <si>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</si>
  <si>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</si>
  <si>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</si>
  <si>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</si>
  <si>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</si>
  <si>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</si>
  <si>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</si>
  <si>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</si>
  <si>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</si>
  <si>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</si>
  <si>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</si>
  <si>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</si>
  <si>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</si>
  <si>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</si>
  <si>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</si>
  <si>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</si>
  <si>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</si>
  <si>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</si>
  <si>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</si>
  <si>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</si>
  <si>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</si>
  <si>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</si>
  <si>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</si>
  <si>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</si>
  <si>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</si>
  <si>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</si>
  <si>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</si>
  <si>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</si>
  <si>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</si>
  <si>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</si>
  <si>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</si>
  <si>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</si>
  <si>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</si>
  <si>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</si>
  <si>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</si>
  <si>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</si>
  <si>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</si>
  <si>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</si>
  <si>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</si>
  <si>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</si>
  <si>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</si>
  <si>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</si>
  <si>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</si>
  <si>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</si>
  <si>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</si>
  <si>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</si>
  <si>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</si>
  <si>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</si>
  <si>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</si>
  <si>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</si>
  <si>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</si>
  <si>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</si>
  <si>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</si>
  <si>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</si>
  <si>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</si>
  <si>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</si>
  <si>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</si>
  <si>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</si>
  <si>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</si>
  <si>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</si>
  <si>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</si>
  <si>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</si>
  <si>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</si>
  <si>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</si>
  <si>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</si>
  <si>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</si>
  <si>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</si>
  <si>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</si>
  <si>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</si>
  <si>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</si>
  <si>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</si>
  <si>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</si>
  <si>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</si>
  <si>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</si>
  <si>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</si>
  <si>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</si>
  <si>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</si>
  <si>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</si>
  <si>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</si>
  <si>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</si>
  <si>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</si>
  <si>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</si>
  <si>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</si>
  <si>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</si>
  <si>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</si>
  <si>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</si>
  <si>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</si>
  <si>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</si>
  <si>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</si>
  <si>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</si>
  <si>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</si>
  <si>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</si>
  <si>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</si>
  <si>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</si>
  <si>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</si>
  <si>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</si>
  <si>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</si>
  <si>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</si>
  <si>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</si>
  <si>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</si>
  <si>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</si>
  <si>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</si>
  <si>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</si>
  <si>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</si>
  <si>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</si>
  <si>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</si>
  <si>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</si>
  <si>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</si>
  <si>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</si>
  <si>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</si>
  <si>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</si>
  <si>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</si>
  <si>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</si>
  <si>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</si>
  <si>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</si>
  <si>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</si>
  <si>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</si>
  <si>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</si>
  <si>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</si>
  <si>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</si>
  <si>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</si>
  <si>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</si>
  <si>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</si>
  <si>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</si>
  <si>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</si>
  <si>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</si>
  <si>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</si>
  <si>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</si>
  <si>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</si>
  <si>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</si>
  <si>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</si>
  <si>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</si>
  <si>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</si>
  <si>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</si>
  <si>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</si>
  <si>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</si>
  <si>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</si>
  <si>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</si>
  <si>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</si>
  <si>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</si>
  <si>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</si>
  <si>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</si>
  <si>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</si>
  <si>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</si>
  <si>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</si>
  <si>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</si>
  <si>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</si>
  <si>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</si>
  <si>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</si>
  <si>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</si>
  <si>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</si>
  <si>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</si>
  <si>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</si>
  <si>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</si>
  <si>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</si>
  <si>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</si>
  <si>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</si>
  <si>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</si>
  <si>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</si>
  <si>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</si>
  <si>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</si>
  <si>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</si>
  <si>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</si>
  <si>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</si>
  <si>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</si>
  <si>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</si>
  <si>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</si>
  <si>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</si>
  <si>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</si>
  <si>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</si>
  <si>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</si>
  <si>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</si>
  <si>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</si>
  <si>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</si>
  <si>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</si>
  <si>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</si>
  <si>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</si>
  <si>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</si>
  <si>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</si>
  <si>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</si>
  <si>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</si>
  <si>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</si>
  <si>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</si>
  <si>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</si>
  <si>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</si>
  <si>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</si>
  <si>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</si>
  <si>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</si>
  <si>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</si>
  <si>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</si>
  <si>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</si>
  <si>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</si>
  <si>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</si>
  <si>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</si>
  <si>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</si>
  <si>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</si>
  <si>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</si>
  <si>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</si>
  <si>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</si>
  <si>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</si>
  <si>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</si>
  <si>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</si>
  <si>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</si>
  <si>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</si>
  <si>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</si>
  <si>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</si>
  <si>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</si>
  <si>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</si>
  <si>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</si>
  <si>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</si>
  <si>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</si>
  <si>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</si>
  <si>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</si>
  <si>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</si>
  <si>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</si>
  <si>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</si>
  <si>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</si>
  <si>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</si>
  <si>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</si>
  <si>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</si>
  <si>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</si>
  <si>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</si>
  <si>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</si>
  <si>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</si>
  <si>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</si>
  <si>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</si>
  <si>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</si>
  <si>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</si>
  <si>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</si>
  <si>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</si>
  <si>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</si>
  <si>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</si>
  <si>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</si>
  <si>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</si>
  <si>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</si>
  <si>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</si>
  <si>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</si>
  <si>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</si>
  <si>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</si>
  <si>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</si>
  <si>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</si>
  <si>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</si>
  <si>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</si>
  <si>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</si>
  <si>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</si>
  <si>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</si>
  <si>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</si>
  <si>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</si>
  <si>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</si>
  <si>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</si>
  <si>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</si>
  <si>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</si>
  <si>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</si>
  <si>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</si>
  <si>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</si>
  <si>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</si>
  <si>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</si>
  <si>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</si>
  <si>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</si>
  <si>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</si>
  <si>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</si>
  <si>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</si>
  <si>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</si>
  <si>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</si>
  <si>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</si>
  <si>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</si>
  <si>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</si>
  <si>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</si>
  <si>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</si>
  <si>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</si>
  <si>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</si>
  <si>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</si>
  <si>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</si>
  <si>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</si>
  <si>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</si>
  <si>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</si>
  <si>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</si>
  <si>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</si>
  <si>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</si>
  <si>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</si>
  <si>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</si>
  <si>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</si>
  <si>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</si>
  <si>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</si>
  <si>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</si>
  <si>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</si>
  <si>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</si>
  <si>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</si>
  <si>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</si>
  <si>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</si>
  <si>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</si>
  <si>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</si>
  <si>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</si>
  <si>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</si>
  <si>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</si>
  <si>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</si>
  <si>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</si>
  <si>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</si>
  <si>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</si>
  <si>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</si>
  <si>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</si>
  <si>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</si>
  <si>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</si>
  <si>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</si>
  <si>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</si>
  <si>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</si>
  <si>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</si>
  <si>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</si>
  <si>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</si>
  <si>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</si>
  <si>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</si>
  <si>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</si>
  <si>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</si>
  <si>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</si>
  <si>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</si>
  <si>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</si>
  <si>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</si>
  <si>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</si>
  <si>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</si>
  <si>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</si>
  <si>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</si>
  <si>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</si>
  <si>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</si>
  <si>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</si>
  <si>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</si>
  <si>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</si>
  <si>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</si>
  <si>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</si>
  <si>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</si>
  <si>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</si>
  <si>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</si>
  <si>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</si>
  <si>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</si>
  <si>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</si>
  <si>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</si>
  <si>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</si>
  <si>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</si>
  <si>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</si>
  <si>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</si>
  <si>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</si>
  <si>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</si>
  <si>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</si>
  <si>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</si>
  <si>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</si>
  <si>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</si>
  <si>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</si>
  <si>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</si>
  <si>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</si>
  <si>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</si>
  <si>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</si>
  <si>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</si>
  <si>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</si>
  <si>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</si>
  <si>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</si>
  <si>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</si>
  <si>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</si>
  <si>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</si>
  <si>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</si>
  <si>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</si>
  <si>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</si>
  <si>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</si>
  <si>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</si>
  <si>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</si>
  <si>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</si>
  <si>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</si>
  <si>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</si>
  <si>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</si>
  <si>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</si>
  <si>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</si>
  <si>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</si>
  <si>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</si>
  <si>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</si>
  <si>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</si>
  <si>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</si>
  <si>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</si>
  <si>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</si>
  <si>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</si>
  <si>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</si>
  <si>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</si>
  <si>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</si>
  <si>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</si>
  <si>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</si>
  <si>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</si>
  <si>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</si>
  <si>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</si>
  <si>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</si>
  <si>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</si>
  <si>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</si>
  <si>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</si>
  <si>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</si>
  <si>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</si>
  <si>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</si>
  <si>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</si>
  <si>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</si>
  <si>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</si>
  <si>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</si>
  <si>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</si>
  <si>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</si>
  <si>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</si>
  <si>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</si>
  <si>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</si>
  <si>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</si>
  <si>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</si>
  <si>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</si>
  <si>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</si>
  <si>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</si>
  <si>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</si>
  <si>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</si>
  <si>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</si>
  <si>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</si>
  <si>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</si>
  <si>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</si>
  <si>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</si>
  <si>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</si>
  <si>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</si>
  <si>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</si>
  <si>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</si>
  <si>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</si>
  <si>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</si>
  <si>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</si>
  <si>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</si>
  <si>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</si>
  <si>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</si>
  <si>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</si>
  <si>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</si>
  <si>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</si>
  <si>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</si>
  <si>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</si>
  <si>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</si>
  <si>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</si>
  <si>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</si>
  <si>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</si>
  <si>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</si>
  <si>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</si>
  <si>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</si>
  <si>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</si>
  <si>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</si>
  <si>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</si>
  <si>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</si>
  <si>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</si>
  <si>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</si>
  <si>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</si>
  <si>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</si>
  <si>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</si>
  <si>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</si>
  <si>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</si>
  <si>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</si>
  <si>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</si>
  <si>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</si>
  <si>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</si>
  <si>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</si>
  <si>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</si>
  <si>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</si>
  <si>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</si>
  <si>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</si>
  <si>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</si>
  <si>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</si>
  <si>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</si>
  <si>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</si>
  <si>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</si>
  <si>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</si>
  <si>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</si>
  <si>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</si>
  <si>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</si>
  <si>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</si>
  <si>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</si>
  <si>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</si>
  <si>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</si>
  <si>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</si>
  <si>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</si>
  <si>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</si>
  <si>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</si>
  <si>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</si>
  <si>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</si>
  <si>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</si>
  <si>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</si>
  <si>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</si>
  <si>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</si>
  <si>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</si>
  <si>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</si>
  <si>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</si>
  <si>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</si>
  <si>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</si>
  <si>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</si>
  <si>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</si>
  <si>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</si>
  <si>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</si>
  <si>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</si>
  <si>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</si>
  <si>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</si>
  <si>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</si>
  <si>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</si>
  <si>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</si>
  <si>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</si>
  <si>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</si>
  <si>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</si>
  <si>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</si>
  <si>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</si>
  <si>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</si>
  <si>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</si>
  <si>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</si>
  <si>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</si>
  <si>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</si>
  <si>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</si>
  <si>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</si>
  <si>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</si>
  <si>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</si>
  <si>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</si>
  <si>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</si>
  <si>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</si>
  <si>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</si>
  <si>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</si>
  <si>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</si>
  <si>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</si>
  <si>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</si>
  <si>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</si>
  <si>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</si>
  <si>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</si>
  <si>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</si>
  <si>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</si>
  <si>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</si>
  <si>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</si>
  <si>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</si>
  <si>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</si>
  <si>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</si>
  <si>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</si>
  <si>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</si>
  <si>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</si>
  <si>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</si>
  <si>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</si>
  <si>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</si>
  <si>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</si>
  <si>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</si>
  <si>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</si>
  <si>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</si>
  <si>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</si>
  <si>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</si>
  <si>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</si>
  <si>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</si>
  <si>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</si>
  <si>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</si>
  <si>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</si>
  <si>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</si>
  <si>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</si>
  <si>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</si>
  <si>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</si>
  <si>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</si>
  <si>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</si>
  <si>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</si>
  <si>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</si>
  <si>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</si>
  <si>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</si>
  <si>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</si>
  <si>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</si>
  <si>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</si>
  <si>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</si>
  <si>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</si>
  <si>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</si>
  <si>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</si>
  <si>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</si>
  <si>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</si>
  <si>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</si>
  <si>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</si>
  <si>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</si>
  <si>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</si>
  <si>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</si>
  <si>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</si>
  <si>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</si>
  <si>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</si>
  <si>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</si>
  <si>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</si>
  <si>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</si>
  <si>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</si>
  <si>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</si>
  <si>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</si>
  <si>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</si>
  <si>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</si>
  <si>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</si>
  <si>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</si>
  <si>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</si>
  <si>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</si>
  <si>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</si>
  <si>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</si>
  <si>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</si>
  <si>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</si>
  <si>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</si>
  <si>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</si>
  <si>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</si>
  <si>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</si>
  <si>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</si>
  <si>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</si>
  <si>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</si>
  <si>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</si>
  <si>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</si>
  <si>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</si>
  <si>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</si>
  <si>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</si>
  <si>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</si>
  <si>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</si>
  <si>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</si>
  <si>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</si>
  <si>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</si>
  <si>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</si>
  <si>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</si>
  <si>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</si>
  <si>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</si>
  <si>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</si>
  <si>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</si>
  <si>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</si>
  <si>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</si>
  <si>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</si>
  <si>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</si>
  <si>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</si>
  <si>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</si>
  <si>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</si>
  <si>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</si>
  <si>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</si>
  <si>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</si>
  <si>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</si>
  <si>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</si>
  <si>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</si>
  <si>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</si>
  <si>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</si>
  <si>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</si>
  <si>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</si>
  <si>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</si>
  <si>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</si>
  <si>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</si>
  <si>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</si>
  <si>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</si>
  <si>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</si>
  <si>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</si>
  <si>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</si>
  <si>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</si>
  <si>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</si>
  <si>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</si>
  <si>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</si>
  <si>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</si>
  <si>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</si>
  <si>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</si>
  <si>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</si>
  <si>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</si>
  <si>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</si>
  <si>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</si>
  <si>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</si>
  <si>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</si>
  <si>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</si>
  <si>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</si>
  <si>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</si>
  <si>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</si>
  <si>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</si>
  <si>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</si>
  <si>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</si>
  <si>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</si>
  <si>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</si>
  <si>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</si>
  <si>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</si>
  <si>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</si>
  <si>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</si>
  <si>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</si>
  <si>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</si>
  <si>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</si>
  <si>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</si>
  <si>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</si>
  <si>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</si>
  <si>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</si>
  <si>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</si>
  <si>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</si>
  <si>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</si>
  <si>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</si>
  <si>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</si>
  <si>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</si>
  <si>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</si>
  <si>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</si>
  <si>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</si>
  <si>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</si>
  <si>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</si>
  <si>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</si>
  <si>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</si>
  <si>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</si>
  <si>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</si>
  <si>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</si>
  <si>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</si>
  <si>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</si>
  <si>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</si>
  <si>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</si>
  <si>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</si>
  <si>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</si>
  <si>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</si>
  <si>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</si>
  <si>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</si>
  <si>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</si>
  <si>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</si>
  <si>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</si>
  <si>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</si>
  <si>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</si>
  <si>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</si>
  <si>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</si>
  <si>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</si>
  <si>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</si>
  <si>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</si>
  <si>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</si>
  <si>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</si>
  <si>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</si>
  <si>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</si>
  <si>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</si>
  <si>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</si>
  <si>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</si>
  <si>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</si>
  <si>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</si>
  <si>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</si>
  <si>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</si>
  <si>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</si>
  <si>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</si>
  <si>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</si>
  <si>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</si>
  <si>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</si>
  <si>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</si>
  <si>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</si>
  <si>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</si>
  <si>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</si>
  <si>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</si>
  <si>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</si>
  <si>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</si>
  <si>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</si>
  <si>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</si>
  <si>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</si>
  <si>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</si>
  <si>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</si>
  <si>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</si>
  <si>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</si>
  <si>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</si>
  <si>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</si>
  <si>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</si>
  <si>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</si>
  <si>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</si>
  <si>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</si>
  <si>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</si>
  <si>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</si>
  <si>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</si>
  <si>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</si>
  <si>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</si>
  <si>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</si>
  <si>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</si>
  <si>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</si>
  <si>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</si>
  <si>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</si>
  <si>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</si>
  <si>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</si>
  <si>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</si>
  <si>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</si>
  <si>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</si>
  <si>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</si>
  <si>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</si>
  <si>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</si>
  <si>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</si>
  <si>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</si>
  <si>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</si>
  <si>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</si>
  <si>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</si>
  <si>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</si>
  <si>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</si>
  <si>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</si>
  <si>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</si>
  <si>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</si>
  <si>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</si>
  <si>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</si>
  <si>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</si>
  <si>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</si>
  <si>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</si>
  <si>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</si>
  <si>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</si>
  <si>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</si>
  <si>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</si>
  <si>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</si>
  <si>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</si>
  <si>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</si>
  <si>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</si>
  <si>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</si>
  <si>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</si>
  <si>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</si>
  <si>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</si>
  <si>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</si>
  <si>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</si>
  <si>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</si>
  <si>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</si>
  <si>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</si>
  <si>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</si>
  <si>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</si>
  <si>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</si>
  <si>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</si>
  <si>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</si>
  <si>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</si>
  <si>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</si>
  <si>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</si>
  <si>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</si>
  <si>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</si>
  <si>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</si>
  <si>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</si>
  <si>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</si>
  <si>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</si>
  <si>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</si>
  <si>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</si>
  <si>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</si>
  <si>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</si>
  <si>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</si>
  <si>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</si>
  <si>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</si>
  <si>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</si>
  <si>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</si>
  <si>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</si>
  <si>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</si>
  <si>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</si>
  <si>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</si>
  <si>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</si>
  <si>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</si>
  <si>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</si>
  <si>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</si>
  <si>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</si>
  <si>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</si>
  <si>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</si>
  <si>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</si>
  <si>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</si>
  <si>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</si>
  <si>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</si>
  <si>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</si>
  <si>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</si>
  <si>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</si>
  <si>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</si>
  <si>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</si>
  <si>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</si>
  <si>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</si>
  <si>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</si>
  <si>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</si>
  <si>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</si>
  <si>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</si>
  <si>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</si>
  <si>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</si>
  <si>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</si>
  <si>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</si>
  <si>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</si>
  <si>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</si>
  <si>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</si>
  <si>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</si>
  <si>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</si>
  <si>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</si>
  <si>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</si>
  <si>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</si>
  <si>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</si>
  <si>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</si>
  <si>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</si>
  <si>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</si>
  <si>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</si>
  <si>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</si>
  <si>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</si>
  <si>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</si>
  <si>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</si>
  <si>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</si>
  <si>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</si>
  <si>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</si>
  <si>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</si>
  <si>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</si>
  <si>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</si>
  <si>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</si>
  <si>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</si>
  <si>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</si>
  <si>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</si>
  <si>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</si>
  <si>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</si>
  <si>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</si>
  <si>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</si>
  <si>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</si>
  <si>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</si>
  <si>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</si>
  <si>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</si>
  <si>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</si>
  <si>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</si>
  <si>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</si>
  <si>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</si>
  <si>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</si>
  <si>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</si>
  <si>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</si>
  <si>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</si>
  <si>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</si>
  <si>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</si>
  <si>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</si>
  <si>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</si>
  <si>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</si>
  <si>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</si>
  <si>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</si>
  <si>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</si>
  <si>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</si>
  <si>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</si>
  <si>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</si>
  <si>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</si>
  <si>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</si>
  <si>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</si>
  <si>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</si>
  <si>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</si>
  <si>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</si>
  <si>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</si>
  <si>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</si>
  <si>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</si>
  <si>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</si>
  <si>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</si>
  <si>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</si>
  <si>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</si>
  <si>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</si>
  <si>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</si>
  <si>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</si>
  <si>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</si>
  <si>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</si>
  <si>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</si>
  <si>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</si>
  <si>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</si>
  <si>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</si>
  <si>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</si>
  <si>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</si>
  <si>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</si>
  <si>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</si>
  <si>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</si>
  <si>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</si>
  <si>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</si>
  <si>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</si>
  <si>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</si>
  <si>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</si>
  <si>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</si>
  <si>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</si>
  <si>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</si>
  <si>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</si>
  <si>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</si>
  <si>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</si>
  <si>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</si>
  <si>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</si>
  <si>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</si>
  <si>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</si>
  <si>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</si>
  <si>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</si>
  <si>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</si>
  <si>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</si>
  <si>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</si>
  <si>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</si>
  <si>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</si>
  <si>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</si>
  <si>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</si>
  <si>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</si>
  <si>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</si>
  <si>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</si>
  <si>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</si>
  <si>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</si>
  <si>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</si>
  <si>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</si>
  <si>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</si>
  <si>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</si>
  <si>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</si>
  <si>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</si>
  <si>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</si>
  <si>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</si>
  <si>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</si>
  <si>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</si>
  <si>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</si>
  <si>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</si>
  <si>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</si>
  <si>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</si>
  <si>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</si>
  <si>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</si>
  <si>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</si>
  <si>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</si>
  <si>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</si>
  <si>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</si>
  <si>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</si>
  <si>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</si>
  <si>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</si>
  <si>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</si>
  <si>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</si>
  <si>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</si>
  <si>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</si>
  <si>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</si>
  <si>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</si>
  <si>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</si>
  <si>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</si>
  <si>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</si>
  <si>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</si>
  <si>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</si>
  <si>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</si>
  <si>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</si>
  <si>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</si>
  <si>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</si>
  <si>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</si>
  <si>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</si>
  <si>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</si>
  <si>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</si>
  <si>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</si>
  <si>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</si>
  <si>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</si>
  <si>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</si>
  <si>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</si>
  <si>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</si>
  <si>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</si>
  <si>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</si>
  <si>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</si>
  <si>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</si>
  <si>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</si>
  <si>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</si>
  <si>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</si>
  <si>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</si>
  <si>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</si>
  <si>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</si>
  <si>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</si>
  <si>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</si>
  <si>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</si>
  <si>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</si>
  <si>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</si>
  <si>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</si>
  <si>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</si>
  <si>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</si>
  <si>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</si>
  <si>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</si>
  <si>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</si>
  <si>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</si>
  <si>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</si>
  <si>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</si>
  <si>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</si>
  <si>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</si>
  <si>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</si>
  <si>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</si>
  <si>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</si>
  <si>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</si>
  <si>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</si>
  <si>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</si>
  <si>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</si>
  <si>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</si>
  <si>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</si>
  <si>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</si>
  <si>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</si>
  <si>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</si>
  <si>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</si>
  <si>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</si>
  <si>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</si>
  <si>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</si>
  <si>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</si>
  <si>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</si>
  <si>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</si>
  <si>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</si>
  <si>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</si>
  <si>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</si>
  <si>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</si>
  <si>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</si>
  <si>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</si>
  <si>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</si>
  <si>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</si>
  <si>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</si>
  <si>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</si>
  <si>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</si>
  <si>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</si>
  <si>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</si>
  <si>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</si>
  <si>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</si>
  <si>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</si>
  <si>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</si>
  <si>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</si>
  <si>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</si>
  <si>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</si>
  <si>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</si>
  <si>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</si>
  <si>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</si>
  <si>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</si>
  <si>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</si>
  <si>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</si>
  <si>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</si>
  <si>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</si>
  <si>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</si>
  <si>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</si>
  <si>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</si>
  <si>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</si>
  <si>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</si>
  <si>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</si>
  <si>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</si>
  <si>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</si>
  <si>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</si>
  <si>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</si>
  <si>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</si>
  <si>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</si>
  <si>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</si>
  <si>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</si>
  <si>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</si>
  <si>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</si>
  <si>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</si>
  <si>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</si>
  <si>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</si>
  <si>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</si>
  <si>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</si>
  <si>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</si>
  <si>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</si>
  <si>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</si>
  <si>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</si>
  <si>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</si>
  <si>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</si>
  <si>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</si>
  <si>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</si>
  <si>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</si>
  <si>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</si>
  <si>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</si>
  <si>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</si>
  <si>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</si>
  <si>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</si>
  <si>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</si>
  <si>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</si>
  <si>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</si>
  <si>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</si>
  <si>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</si>
  <si>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</si>
  <si>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</si>
  <si>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</si>
  <si>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</si>
  <si>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</si>
  <si>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</si>
  <si>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</si>
  <si>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</si>
  <si>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</si>
  <si>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</si>
  <si>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</si>
  <si>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</si>
  <si>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</si>
  <si>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</si>
  <si>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</si>
  <si>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</si>
  <si>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</si>
  <si>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</si>
  <si>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</si>
  <si>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</si>
  <si>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</si>
  <si>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</si>
  <si>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</si>
  <si>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</si>
  <si>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</si>
  <si>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</si>
  <si>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</si>
  <si>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</si>
  <si>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</si>
  <si>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</si>
  <si>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</si>
  <si>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</si>
  <si>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</si>
  <si>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</si>
  <si>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</si>
  <si>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</si>
  <si>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</si>
  <si>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</si>
  <si>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</si>
  <si>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</si>
  <si>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</si>
  <si>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</si>
  <si>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</si>
  <si>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</si>
  <si>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</si>
  <si>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</si>
  <si>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</si>
  <si>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</si>
  <si>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</si>
  <si>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</si>
  <si>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</si>
  <si>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</si>
  <si>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</si>
  <si>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</si>
  <si>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</si>
  <si>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</si>
  <si>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</si>
  <si>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</si>
  <si>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</si>
  <si>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</si>
  <si>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</si>
  <si>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</si>
  <si>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</si>
  <si>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</si>
  <si>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</si>
  <si>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</si>
  <si>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</si>
  <si>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</si>
  <si>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</si>
  <si>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</si>
  <si>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</si>
  <si>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</si>
  <si>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</si>
  <si>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</si>
  <si>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</si>
  <si>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</si>
  <si>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</si>
  <si>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</si>
  <si>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</si>
  <si>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</si>
  <si>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</si>
  <si>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</si>
  <si>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</si>
  <si>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</si>
  <si>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</si>
  <si>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</si>
  <si>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</si>
  <si>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</si>
  <si>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</si>
  <si>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</si>
  <si>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</si>
  <si>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</si>
  <si>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</si>
  <si>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</si>
  <si>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</si>
  <si>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</si>
  <si>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</si>
  <si>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</si>
  <si>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</si>
  <si>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</si>
  <si>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</si>
  <si>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</si>
  <si>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</si>
  <si>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</si>
  <si>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</si>
  <si>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</si>
  <si>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</si>
  <si>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</si>
  <si>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</si>
  <si>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</si>
  <si>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</si>
  <si>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</si>
  <si>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</si>
  <si>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</si>
  <si>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</si>
  <si>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</si>
  <si>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</si>
  <si>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</si>
  <si>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</si>
  <si>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</si>
  <si>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</si>
  <si>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</si>
  <si>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</si>
  <si>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</si>
  <si>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</si>
  <si>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</si>
  <si>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</si>
  <si>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</si>
  <si>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</si>
  <si>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</si>
  <si>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</si>
  <si>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</si>
  <si>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</si>
  <si>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</si>
  <si>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</si>
  <si>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</si>
  <si>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</si>
  <si>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</si>
  <si>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</si>
  <si>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</si>
  <si>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</si>
  <si>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</si>
  <si>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</si>
  <si>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</si>
  <si>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</si>
  <si>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</si>
  <si>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</si>
  <si>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</si>
  <si>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</si>
  <si>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</si>
  <si>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</si>
  <si>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</si>
  <si>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</si>
  <si>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</si>
  <si>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</si>
  <si>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</si>
  <si>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</si>
  <si>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</si>
  <si>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</si>
  <si>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</si>
  <si>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</si>
  <si>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</si>
  <si>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</si>
  <si>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</si>
  <si>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</si>
  <si>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</si>
  <si>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</si>
  <si>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</si>
  <si>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</si>
  <si>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</si>
  <si>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</si>
  <si>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</si>
  <si>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</si>
  <si>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</si>
  <si>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</si>
  <si>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</si>
  <si>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</si>
  <si>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</si>
  <si>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</si>
  <si>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</si>
  <si>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</si>
  <si>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</si>
  <si>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</si>
  <si>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</si>
  <si>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</si>
  <si>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</si>
  <si>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</si>
  <si>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</si>
  <si>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</si>
  <si>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</si>
  <si>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</si>
  <si>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</si>
  <si>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</si>
  <si>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</si>
  <si>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</si>
  <si>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</si>
  <si>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</si>
  <si>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</si>
  <si>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</si>
  <si>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</si>
  <si>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</si>
  <si>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</si>
  <si>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</si>
  <si>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</si>
  <si>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</si>
  <si>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</si>
  <si>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</si>
  <si>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</si>
  <si>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</si>
  <si>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</si>
  <si>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</si>
  <si>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</si>
  <si>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</si>
  <si>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</si>
  <si>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</si>
  <si>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</si>
  <si>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</si>
  <si>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</si>
  <si>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</si>
  <si>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</si>
  <si>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</si>
  <si>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</si>
  <si>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</si>
  <si>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</si>
  <si>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</si>
  <si>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</si>
  <si>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</si>
  <si>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</si>
  <si>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</si>
  <si>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</si>
  <si>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</si>
  <si>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</si>
  <si>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</si>
  <si>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</si>
  <si>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</si>
  <si>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</si>
  <si>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</si>
  <si>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</si>
  <si>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</si>
  <si>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</si>
  <si>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</si>
  <si>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</si>
  <si>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</si>
  <si>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</si>
  <si>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</si>
  <si>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</si>
  <si>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</si>
  <si>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</si>
  <si>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</si>
  <si>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</si>
  <si>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</si>
  <si>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</si>
  <si>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</si>
  <si>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</si>
  <si>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</si>
  <si>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</si>
  <si>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</si>
  <si>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</si>
  <si>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</si>
  <si>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</si>
  <si>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</si>
  <si>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</si>
  <si>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</si>
  <si>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</si>
  <si>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</si>
  <si>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</si>
  <si>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</si>
  <si>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</si>
  <si>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</si>
  <si>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</si>
  <si>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</si>
  <si>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</si>
  <si>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</si>
  <si>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</si>
  <si>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</si>
  <si>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</si>
  <si>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</si>
  <si>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</si>
  <si>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</si>
  <si>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</si>
  <si>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</si>
  <si>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</si>
  <si>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</si>
  <si>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</si>
  <si>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</si>
  <si>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</si>
  <si>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</si>
  <si>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</si>
  <si>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</si>
  <si>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</si>
  <si>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</si>
  <si>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</si>
  <si>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</si>
  <si>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</si>
  <si>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</si>
  <si>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</si>
  <si>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</si>
  <si>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</si>
  <si>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</si>
  <si>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</si>
  <si>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</si>
  <si>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</si>
  <si>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</si>
  <si>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</si>
  <si>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</si>
  <si>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</si>
  <si>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</si>
  <si>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</si>
  <si>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</si>
  <si>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</si>
  <si>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</si>
  <si>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</si>
  <si>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</si>
  <si>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</si>
  <si>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</si>
  <si>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</si>
  <si>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</si>
  <si>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</si>
  <si>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</si>
  <si>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</si>
  <si>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</si>
  <si>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</si>
  <si>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</si>
  <si>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</si>
  <si>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</si>
  <si>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</si>
  <si>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</si>
  <si>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</si>
  <si>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</si>
  <si>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</si>
  <si>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</si>
  <si>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</si>
  <si>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</si>
  <si>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</si>
  <si>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</si>
  <si>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</si>
  <si>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</si>
  <si>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</si>
  <si>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</si>
  <si>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</si>
  <si>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</si>
  <si>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</si>
  <si>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</si>
  <si>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</si>
  <si>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</si>
  <si>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</si>
  <si>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</si>
  <si>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</si>
  <si>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</si>
  <si>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</si>
  <si>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</si>
  <si>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</si>
  <si>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</si>
  <si>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</si>
  <si>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</si>
  <si>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</si>
  <si>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</si>
  <si>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</si>
  <si>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</si>
  <si>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</si>
  <si>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</si>
  <si>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</si>
  <si>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</si>
  <si>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</si>
  <si>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</si>
  <si>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</si>
  <si>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</si>
  <si>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</si>
  <si>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</si>
  <si>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</si>
  <si>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</si>
  <si>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</si>
  <si>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</si>
  <si>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</si>
  <si>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</si>
  <si>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</si>
  <si>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</si>
  <si>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</si>
  <si>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</si>
  <si>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</si>
  <si>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</si>
  <si>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</si>
  <si>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</si>
  <si>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</si>
  <si>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</si>
  <si>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</si>
  <si>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</si>
  <si>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</si>
  <si>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</si>
  <si>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</si>
  <si>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</si>
  <si>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</si>
  <si>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</si>
  <si>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</si>
  <si>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</si>
  <si>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</si>
  <si>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</si>
  <si>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</si>
  <si>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</si>
  <si>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</si>
  <si>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</si>
  <si>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</si>
  <si>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</si>
  <si>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</si>
  <si>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</si>
  <si>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</si>
  <si>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</si>
  <si>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</si>
  <si>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</si>
  <si>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</si>
  <si>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</si>
  <si>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</si>
  <si>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</si>
  <si>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</si>
  <si>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</si>
  <si>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</si>
  <si>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</si>
  <si>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</si>
  <si>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</si>
  <si>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</si>
  <si>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</si>
  <si>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</si>
  <si>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</si>
  <si>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</si>
  <si>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</si>
  <si>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</si>
  <si>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</si>
  <si>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</si>
  <si>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</si>
  <si>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</si>
  <si>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</si>
  <si>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</si>
  <si>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</si>
  <si>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</si>
  <si>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</si>
  <si>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</si>
  <si>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</si>
  <si>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</si>
  <si>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</si>
  <si>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</si>
  <si>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</si>
  <si>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</si>
  <si>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</si>
  <si>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</si>
  <si>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</si>
  <si>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</si>
  <si>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</si>
  <si>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</si>
  <si>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</si>
  <si>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</si>
  <si>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</si>
  <si>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</si>
  <si>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</si>
  <si>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</si>
  <si>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</si>
  <si>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</si>
  <si>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</si>
  <si>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</si>
  <si>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</si>
  <si>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</si>
  <si>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</si>
  <si>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</si>
  <si>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</si>
  <si>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</si>
  <si>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</si>
  <si>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</si>
  <si>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</si>
  <si>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</si>
  <si>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</si>
  <si>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</si>
  <si>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</si>
  <si>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</si>
  <si>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</si>
  <si>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</si>
  <si>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</si>
  <si>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</si>
  <si>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</si>
  <si>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</si>
  <si>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</si>
  <si>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</si>
  <si>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</si>
  <si>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</si>
  <si>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</si>
  <si>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</si>
  <si>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</si>
  <si>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</si>
  <si>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</si>
  <si>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</si>
  <si>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</si>
  <si>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</si>
  <si>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</si>
  <si>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</si>
  <si>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</si>
  <si>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</si>
  <si>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</si>
  <si>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</si>
  <si>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</si>
  <si>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</si>
  <si>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</si>
  <si>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</si>
  <si>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</si>
  <si>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</si>
  <si>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</si>
  <si>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</si>
  <si>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</si>
  <si>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</si>
  <si>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</si>
  <si>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</si>
  <si>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</si>
  <si>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</si>
  <si>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</si>
  <si>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</si>
  <si>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</si>
  <si>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</si>
  <si>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</si>
  <si>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</si>
  <si>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</si>
  <si>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</si>
  <si>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</si>
  <si>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</si>
  <si>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</si>
  <si>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</si>
  <si>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</si>
  <si>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</si>
  <si>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</si>
  <si>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</si>
  <si>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</si>
  <si>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</si>
  <si>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</si>
  <si>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</si>
  <si>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</si>
  <si>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</si>
  <si>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</si>
  <si>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</si>
  <si>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</si>
  <si>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</si>
  <si>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</si>
  <si>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</si>
  <si>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</si>
  <si>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</si>
  <si>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</si>
  <si>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</si>
  <si>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</si>
  <si>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</si>
  <si>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</si>
  <si>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</si>
  <si>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</si>
  <si>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</si>
  <si>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</si>
  <si>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</si>
  <si>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</si>
  <si>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</si>
  <si>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</si>
  <si>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</si>
  <si>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</si>
  <si>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</si>
  <si>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</si>
  <si>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</si>
  <si>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</si>
  <si>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</si>
  <si>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</si>
  <si>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</si>
  <si>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</si>
  <si>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</si>
  <si>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</si>
  <si>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</si>
  <si>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</si>
  <si>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</si>
  <si>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</si>
  <si>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</si>
  <si>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</si>
  <si>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</si>
  <si>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</si>
  <si>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</si>
  <si>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</si>
  <si>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</si>
  <si>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</si>
  <si>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</si>
  <si>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</si>
  <si>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</si>
  <si>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</si>
  <si>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</si>
  <si>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</si>
  <si>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</si>
  <si>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</si>
  <si>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</si>
  <si>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</si>
  <si>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</si>
  <si>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</si>
  <si>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</si>
  <si>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</si>
  <si>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</si>
  <si>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</si>
  <si>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</si>
  <si>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</si>
  <si>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</si>
  <si>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</si>
  <si>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</si>
  <si>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</si>
  <si>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</si>
  <si>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</si>
  <si>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</si>
  <si>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</si>
  <si>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</si>
  <si>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</si>
  <si>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</si>
  <si>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</si>
  <si>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</si>
  <si>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</si>
  <si>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</si>
  <si>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</si>
  <si>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</si>
  <si>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</si>
  <si>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</si>
  <si>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</si>
  <si>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</si>
  <si>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</si>
  <si>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</si>
  <si>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</si>
  <si>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</si>
  <si>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</si>
  <si>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</si>
  <si>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</si>
  <si>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</si>
  <si>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</si>
  <si>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</si>
  <si>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</si>
  <si>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</si>
  <si>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</si>
  <si>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</si>
  <si>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</si>
  <si>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</si>
  <si>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</si>
  <si>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</si>
  <si>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</si>
  <si>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</si>
  <si>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</si>
  <si>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</si>
  <si>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</si>
  <si>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</si>
  <si>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</si>
  <si>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</si>
  <si>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</si>
  <si>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</si>
  <si>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</si>
  <si>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</si>
  <si>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</si>
  <si>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</si>
  <si>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</si>
  <si>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</si>
  <si>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</si>
  <si>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</si>
  <si>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</si>
  <si>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</si>
  <si>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</si>
  <si>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</si>
  <si>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</si>
  <si>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</si>
  <si>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</si>
  <si>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</si>
  <si>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</si>
  <si>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</si>
  <si>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</si>
  <si>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</si>
  <si>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</si>
  <si>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</si>
  <si>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</si>
  <si>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</si>
  <si>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</si>
  <si>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</si>
  <si>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</si>
  <si>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</si>
  <si>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</si>
  <si>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</si>
  <si>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</si>
  <si>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</si>
  <si>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</si>
  <si>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</si>
  <si>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</si>
  <si>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</si>
  <si>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</si>
  <si>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</si>
  <si>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</si>
  <si>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</si>
  <si>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</si>
  <si>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</si>
  <si>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</si>
  <si>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</si>
  <si>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</si>
  <si>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</si>
  <si>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</si>
  <si>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</si>
  <si>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</si>
  <si>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</si>
  <si>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</si>
  <si>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</si>
  <si>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</si>
  <si>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</si>
  <si>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</si>
  <si>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</si>
  <si>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</si>
  <si>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</si>
  <si>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</si>
  <si>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</si>
  <si>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</si>
  <si>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</si>
  <si>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</si>
  <si>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</si>
  <si>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</si>
  <si>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</si>
  <si>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</si>
  <si>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</si>
  <si>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</si>
  <si>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</si>
  <si>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</si>
  <si>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</si>
  <si>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</si>
  <si>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</si>
  <si>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</si>
  <si>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</si>
  <si>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</si>
  <si>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</si>
  <si>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</si>
  <si>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</si>
  <si>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</si>
  <si>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</si>
  <si>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</si>
  <si>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</si>
  <si>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</si>
  <si>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</si>
  <si>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</si>
  <si>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</si>
  <si>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</si>
  <si>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</si>
  <si>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</si>
  <si>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</si>
  <si>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</si>
  <si>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</si>
  <si>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</si>
  <si>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</si>
  <si>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</si>
  <si>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</si>
  <si>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</si>
  <si>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</si>
  <si>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</si>
  <si>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</si>
  <si>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</si>
  <si>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</si>
  <si>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</si>
  <si>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</si>
  <si>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</si>
  <si>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</si>
  <si>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</si>
  <si>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</si>
  <si>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</si>
  <si>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</si>
  <si>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</si>
  <si>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</si>
  <si>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</si>
  <si>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</si>
  <si>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</si>
  <si>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</si>
  <si>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</si>
  <si>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</si>
  <si>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</si>
  <si>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</si>
  <si>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</si>
  <si>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</si>
  <si>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</si>
  <si>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</si>
  <si>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</si>
  <si>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</si>
  <si>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</si>
  <si>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</si>
  <si>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</si>
  <si>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</si>
  <si>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</si>
  <si>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</si>
  <si>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</si>
  <si>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</si>
  <si>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</si>
  <si>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</si>
  <si>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</si>
  <si>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</si>
  <si>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</si>
  <si>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</si>
  <si>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</si>
  <si>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</si>
  <si>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</si>
  <si>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</si>
  <si>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</si>
  <si>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</si>
  <si>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</si>
  <si>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</si>
  <si>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</si>
  <si>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</si>
  <si>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</si>
  <si>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</si>
  <si>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</si>
  <si>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</si>
  <si>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</si>
  <si>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</si>
  <si>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</si>
  <si>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</si>
  <si>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</si>
  <si>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</si>
  <si>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</si>
  <si>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</si>
  <si>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</si>
  <si>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</si>
  <si>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</si>
  <si>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</si>
  <si>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</si>
  <si>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</si>
  <si>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</si>
  <si>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</si>
  <si>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</si>
  <si>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</si>
  <si>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</si>
  <si>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</si>
  <si>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</si>
  <si>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</si>
  <si>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</si>
  <si>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</si>
  <si>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</si>
  <si>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</si>
  <si>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</si>
  <si>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</si>
  <si>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</si>
  <si>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</si>
  <si>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</si>
  <si>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</si>
  <si>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</si>
  <si>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</si>
  <si>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</si>
  <si>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</si>
  <si>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</si>
  <si>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</si>
  <si>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</si>
  <si>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</si>
  <si>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</si>
  <si>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</si>
  <si>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</si>
  <si>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</si>
  <si>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</si>
  <si>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</si>
  <si>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</si>
  <si>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</si>
  <si>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</si>
  <si>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</si>
  <si>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</si>
  <si>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</si>
  <si>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</si>
  <si>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</si>
  <si>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</si>
  <si>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</si>
  <si>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</si>
  <si>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</si>
  <si>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</si>
  <si>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</si>
  <si>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</si>
  <si>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</si>
  <si>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</si>
  <si>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</si>
  <si>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</si>
  <si>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</si>
  <si>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</si>
  <si>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</si>
  <si>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</si>
  <si>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</si>
  <si>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</si>
  <si>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</si>
  <si>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</si>
  <si>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</si>
  <si>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</si>
  <si>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</si>
  <si>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</si>
  <si>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</si>
  <si>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</si>
  <si>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</si>
  <si>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</si>
  <si>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</si>
  <si>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</si>
  <si>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</si>
  <si>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</si>
  <si>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</si>
  <si>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</si>
  <si>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</si>
  <si>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</si>
  <si>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</si>
  <si>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</si>
  <si>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</si>
  <si>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</si>
  <si>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</si>
  <si>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</si>
  <si>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</si>
  <si>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</si>
  <si>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</si>
  <si>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</si>
  <si>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</si>
  <si>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</si>
  <si>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</si>
  <si>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</si>
  <si>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</si>
  <si>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</si>
  <si>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</si>
  <si>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</si>
  <si>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</si>
  <si>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</si>
  <si>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</si>
  <si>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</si>
  <si>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</si>
  <si>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</si>
  <si>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</si>
  <si>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</si>
  <si>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</si>
  <si>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</si>
  <si>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</si>
  <si>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</si>
  <si>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</si>
  <si>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</si>
  <si>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</si>
  <si>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</si>
  <si>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</si>
  <si>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</si>
  <si>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</si>
  <si>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</si>
  <si>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</si>
  <si>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</si>
  <si>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</si>
  <si>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</si>
  <si>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</si>
  <si>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</si>
  <si>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</si>
  <si>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</si>
  <si>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</si>
  <si>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</si>
  <si>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</si>
  <si>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</si>
  <si>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</si>
  <si>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</si>
  <si>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</si>
  <si>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</si>
  <si>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</si>
  <si>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</si>
  <si>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</si>
  <si>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</si>
  <si>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</si>
  <si>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</si>
  <si>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</si>
  <si>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</si>
  <si>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</si>
  <si>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</si>
  <si>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</si>
  <si>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</si>
  <si>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</si>
  <si>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</si>
  <si>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</si>
  <si>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</si>
  <si>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</si>
  <si>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</si>
  <si>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</si>
  <si>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</si>
  <si>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</si>
  <si>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</si>
  <si>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</si>
  <si>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</si>
  <si>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</si>
  <si>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</si>
  <si>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</si>
  <si>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</si>
  <si>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</si>
  <si>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</si>
  <si>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</si>
  <si>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</si>
  <si>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</si>
  <si>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</si>
  <si>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</si>
  <si>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</si>
  <si>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</si>
  <si>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</si>
  <si>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</si>
  <si>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</si>
  <si>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</si>
  <si>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</si>
  <si>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</si>
  <si>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</si>
  <si>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</si>
  <si>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</si>
  <si>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</si>
  <si>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</si>
  <si>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</si>
  <si>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</si>
  <si>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</si>
  <si>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</si>
  <si>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</si>
  <si>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</si>
  <si>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</si>
  <si>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</si>
  <si>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</si>
  <si>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</si>
  <si>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</si>
  <si>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</si>
  <si>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</si>
  <si>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</si>
  <si>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</si>
  <si>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</si>
  <si>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</si>
  <si>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</si>
  <si>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</si>
  <si>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</si>
  <si>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</si>
  <si>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</si>
  <si>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</si>
  <si>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</si>
  <si>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</si>
  <si>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</si>
  <si>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</si>
  <si>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</si>
  <si>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</si>
  <si>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</si>
  <si>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</si>
  <si>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</si>
  <si>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</si>
  <si>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</si>
  <si>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</si>
  <si>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</si>
  <si>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</si>
  <si>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</si>
  <si>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</si>
  <si>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</si>
  <si>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</si>
  <si>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</si>
  <si>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</si>
  <si>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</si>
  <si>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</si>
  <si>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</si>
  <si>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</si>
  <si>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</si>
  <si>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</si>
  <si>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</si>
  <si>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</si>
  <si>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</si>
  <si>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</si>
  <si>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</si>
  <si>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</si>
  <si>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</si>
  <si>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</si>
  <si>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</si>
  <si>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</si>
  <si>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</si>
  <si>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</si>
  <si>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</si>
  <si>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</si>
  <si>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</si>
  <si>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</si>
  <si>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</si>
  <si>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</si>
  <si>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</si>
  <si>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</si>
  <si>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</si>
  <si>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</si>
  <si>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</si>
  <si>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</si>
  <si>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</si>
  <si>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</si>
  <si>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</si>
  <si>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</si>
  <si>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</si>
  <si>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</si>
  <si>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</si>
  <si>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</si>
  <si>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</si>
  <si>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</si>
  <si>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</si>
  <si>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</si>
  <si>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</si>
  <si>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</si>
  <si>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</si>
  <si>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</si>
  <si>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</si>
  <si>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</si>
  <si>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</si>
  <si>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</si>
  <si>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</si>
  <si>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</si>
  <si>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</si>
  <si>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</si>
  <si>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</si>
  <si>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</si>
  <si>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</si>
  <si>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</si>
  <si>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</si>
  <si>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</si>
  <si>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</si>
  <si>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</si>
  <si>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</si>
  <si>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</si>
  <si>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</si>
  <si>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</si>
  <si>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</si>
  <si>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</si>
  <si>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</si>
  <si>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</si>
  <si>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</si>
  <si>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</si>
  <si>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</si>
  <si>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</si>
  <si>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</si>
  <si>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</si>
  <si>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</si>
  <si>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</si>
  <si>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</si>
  <si>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</si>
  <si>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</si>
  <si>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</si>
  <si>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</si>
  <si>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</si>
  <si>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</si>
  <si>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</si>
  <si>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</si>
  <si>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</si>
  <si>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</si>
  <si>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</si>
  <si>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</si>
  <si>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</si>
  <si>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</si>
  <si>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</si>
  <si>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</si>
  <si>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</si>
  <si>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</si>
  <si>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</si>
  <si>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</si>
  <si>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</si>
  <si>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</si>
  <si>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</si>
  <si>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</si>
  <si>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</si>
  <si>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</si>
  <si>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</si>
  <si>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</si>
  <si>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</si>
  <si>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</si>
  <si>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</si>
  <si>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</si>
  <si>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</si>
  <si>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</si>
  <si>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</si>
  <si>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</si>
  <si>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</si>
  <si>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</si>
  <si>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</si>
  <si>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</si>
  <si>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</si>
  <si>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</si>
  <si>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</si>
  <si>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</si>
  <si>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</si>
  <si>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</si>
  <si>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</si>
  <si>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</si>
  <si>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</si>
  <si>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</si>
  <si>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</si>
  <si>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</si>
  <si>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</si>
  <si>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</si>
  <si>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</si>
  <si>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</si>
  <si>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</si>
  <si>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</si>
  <si>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</si>
  <si>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</si>
  <si>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</si>
  <si>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</si>
  <si>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</si>
  <si>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</si>
  <si>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</si>
  <si>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</si>
  <si>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</si>
  <si>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</si>
  <si>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</si>
  <si>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</si>
  <si>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</si>
  <si>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</si>
  <si>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</si>
  <si>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</si>
  <si>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</si>
  <si>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</si>
  <si>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</si>
  <si>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</si>
  <si>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</si>
  <si>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</si>
  <si>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</si>
  <si>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</si>
  <si>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</si>
  <si>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</si>
  <si>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</si>
  <si>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</si>
  <si>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</si>
  <si>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</si>
  <si>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</si>
  <si>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</si>
  <si>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</si>
  <si>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</si>
  <si>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</si>
  <si>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</si>
  <si>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</si>
  <si>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</si>
  <si>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</si>
  <si>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</si>
  <si>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</si>
  <si>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</si>
  <si>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</si>
  <si>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</si>
  <si>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</si>
  <si>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</si>
  <si>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</si>
  <si>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</si>
  <si>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</si>
  <si>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</si>
  <si>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</si>
  <si>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</si>
  <si>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</si>
  <si>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</si>
  <si>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</si>
  <si>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</si>
  <si>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</si>
  <si>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</si>
  <si>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</si>
  <si>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</si>
  <si>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</si>
  <si>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</si>
  <si>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</si>
  <si>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</si>
  <si>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</si>
  <si>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</si>
  <si>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</si>
  <si>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</si>
  <si>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</si>
  <si>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</si>
  <si>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</si>
  <si>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</si>
  <si>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</si>
  <si>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</si>
  <si>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</si>
  <si>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</si>
  <si>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</si>
  <si>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</si>
  <si>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</si>
  <si>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</si>
  <si>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</si>
  <si>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</si>
  <si>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</si>
  <si>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</si>
  <si>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</si>
  <si>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</si>
  <si>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</si>
  <si>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</si>
  <si>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</si>
  <si>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</si>
  <si>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</si>
  <si>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</si>
  <si>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</si>
  <si>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</si>
  <si>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</si>
  <si>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</si>
  <si>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</si>
  <si>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</si>
  <si>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</si>
  <si>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</si>
  <si>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</si>
  <si>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</si>
  <si>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</si>
  <si>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</si>
  <si>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</si>
  <si>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</si>
  <si>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</si>
  <si>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</si>
  <si>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</si>
  <si>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</si>
  <si>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</si>
  <si>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</si>
  <si>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</si>
  <si>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</si>
  <si>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</si>
  <si>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</si>
  <si>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</si>
  <si>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</si>
  <si>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</si>
  <si>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</si>
  <si>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</si>
  <si>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</si>
  <si>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</si>
  <si>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</si>
  <si>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</si>
  <si>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</si>
  <si>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</si>
  <si>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</si>
  <si>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</si>
  <si>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</si>
  <si>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</si>
  <si>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</si>
  <si>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</si>
  <si>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</si>
  <si>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</si>
  <si>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</si>
  <si>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</si>
  <si>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</si>
  <si>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</si>
  <si>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</si>
  <si>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</si>
  <si>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</si>
  <si>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</si>
  <si>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</si>
  <si>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</si>
  <si>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</si>
  <si>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</si>
  <si>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</si>
  <si>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</si>
  <si>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</si>
  <si>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</si>
  <si>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</si>
  <si>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</si>
  <si>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</si>
  <si>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</si>
  <si>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</si>
  <si>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</si>
  <si>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</si>
  <si>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</si>
  <si>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</si>
  <si>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</si>
  <si>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</si>
  <si>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</si>
  <si>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</si>
  <si>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</si>
  <si>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</si>
  <si>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</si>
  <si>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</si>
  <si>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</si>
  <si>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</si>
  <si>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</si>
  <si>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</si>
  <si>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</si>
  <si>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</si>
  <si>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</si>
  <si>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</si>
  <si>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</si>
  <si>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</si>
  <si>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</si>
  <si>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</si>
  <si>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</si>
  <si>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</si>
  <si>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</si>
  <si>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</si>
  <si>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</si>
  <si>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</si>
  <si>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</si>
  <si>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</si>
  <si>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</si>
  <si>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</si>
  <si>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</si>
  <si>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</si>
  <si>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</si>
  <si>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</si>
  <si>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</si>
  <si>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</si>
  <si>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</si>
  <si>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</si>
  <si>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</si>
  <si>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</si>
  <si>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</si>
  <si>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</si>
  <si>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</si>
  <si>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</si>
  <si>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</si>
  <si>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</si>
  <si>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</si>
  <si>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</si>
  <si>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</si>
  <si>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</si>
  <si>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</si>
  <si>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</si>
  <si>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</si>
  <si>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</si>
  <si>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</si>
  <si>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</si>
  <si>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</si>
  <si>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</si>
  <si>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</si>
  <si>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</si>
  <si>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</si>
  <si>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</si>
  <si>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</si>
  <si>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</si>
  <si>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</si>
  <si>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</si>
  <si>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</si>
  <si>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</si>
  <si>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</si>
  <si>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</si>
  <si>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</si>
  <si>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</si>
  <si>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</si>
  <si>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</si>
  <si>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</si>
  <si>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</si>
  <si>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</si>
  <si>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</si>
  <si>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</si>
  <si>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</si>
  <si>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</si>
  <si>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</si>
  <si>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</si>
  <si>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</si>
  <si>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</si>
  <si>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</si>
  <si>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</si>
  <si>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</si>
  <si>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</si>
  <si>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</si>
  <si>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</si>
  <si>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</si>
  <si>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</si>
  <si>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</si>
  <si>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</si>
  <si>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</si>
  <si>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</si>
  <si>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</si>
  <si>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</si>
  <si>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</si>
  <si>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</si>
  <si>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</si>
  <si>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</si>
  <si>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</si>
  <si>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</si>
  <si>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</si>
  <si>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</si>
  <si>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</si>
  <si>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</si>
  <si>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</si>
  <si>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</si>
  <si>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</si>
  <si>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</si>
  <si>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</si>
  <si>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</si>
  <si>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</si>
  <si>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</si>
  <si>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</si>
  <si>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</si>
  <si>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</si>
  <si>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</si>
  <si>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</si>
  <si>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</si>
  <si>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</si>
  <si>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</si>
  <si>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</si>
  <si>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</si>
  <si>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</si>
  <si>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</si>
  <si>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</si>
  <si>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</si>
  <si>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</si>
  <si>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</si>
  <si>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</si>
  <si>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</si>
  <si>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</si>
  <si>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</si>
  <si>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</si>
  <si>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</si>
  <si>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</si>
  <si>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</si>
  <si>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</si>
  <si>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</si>
  <si>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</si>
  <si>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</si>
  <si>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</si>
  <si>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</si>
  <si>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</si>
  <si>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</si>
  <si>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</si>
  <si>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</si>
  <si>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</si>
  <si>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</si>
  <si>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</si>
  <si>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</si>
  <si>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</si>
  <si>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</si>
  <si>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</si>
  <si>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</si>
  <si>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</si>
  <si>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</si>
  <si>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</si>
  <si>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</si>
  <si>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</si>
  <si>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</si>
  <si>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</si>
  <si>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</si>
  <si>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</si>
  <si>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</si>
  <si>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</si>
  <si>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</si>
  <si>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</si>
  <si>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</si>
  <si>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</si>
  <si>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</si>
  <si>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</si>
  <si>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</si>
  <si>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</si>
  <si>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</si>
  <si>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</si>
  <si>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</si>
  <si>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</si>
  <si>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</si>
  <si>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</si>
  <si>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</si>
  <si>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</si>
  <si>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</si>
  <si>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</si>
  <si>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</si>
  <si>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</si>
  <si>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</si>
  <si>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</si>
  <si>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</si>
  <si>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</si>
  <si>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</si>
  <si>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</si>
  <si>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</si>
  <si>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</si>
  <si>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</si>
  <si>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</si>
  <si>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</si>
  <si>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</si>
  <si>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</si>
  <si>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</si>
  <si>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</si>
  <si>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</si>
  <si>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</si>
  <si>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</si>
  <si>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</si>
  <si>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</si>
  <si>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</si>
  <si>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</si>
  <si>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</si>
  <si>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</si>
  <si>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</si>
  <si>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</si>
  <si>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</si>
  <si>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</si>
  <si>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</si>
  <si>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</si>
  <si>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</si>
  <si>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</si>
  <si>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</si>
  <si>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</si>
  <si>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</si>
  <si>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</si>
  <si>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</si>
  <si>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</si>
  <si>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</si>
  <si>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</si>
  <si>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</si>
  <si>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</si>
  <si>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</si>
  <si>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</si>
  <si>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</si>
  <si>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</si>
  <si>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</si>
  <si>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</si>
  <si>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</si>
  <si>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</si>
  <si>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</si>
  <si>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</si>
  <si>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</si>
  <si>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</si>
  <si>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</si>
  <si>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</si>
  <si>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</si>
  <si>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</si>
  <si>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</si>
  <si>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</si>
  <si>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</si>
  <si>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</si>
  <si>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</si>
  <si>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</si>
  <si>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</si>
  <si>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</si>
  <si>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</si>
  <si>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</si>
  <si>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</si>
  <si>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</si>
  <si>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</si>
  <si>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</si>
  <si>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</si>
  <si>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</si>
  <si>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</si>
  <si>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</si>
  <si>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</si>
  <si>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</si>
  <si>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</si>
  <si>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</si>
  <si>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</si>
  <si>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</si>
  <si>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</si>
  <si>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</si>
  <si>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</si>
  <si>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</si>
  <si>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</si>
  <si>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</si>
  <si>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</si>
  <si>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</si>
  <si>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</si>
  <si>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</si>
  <si>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</si>
  <si>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</si>
  <si>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</si>
  <si>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</si>
  <si>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</si>
  <si>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</si>
  <si>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</si>
  <si>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</si>
  <si>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</si>
  <si>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</si>
  <si>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</si>
  <si>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</si>
  <si>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</si>
  <si>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</si>
  <si>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</si>
  <si>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</si>
  <si>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</si>
  <si>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</si>
  <si>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</si>
  <si>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</si>
  <si>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</si>
  <si>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</si>
  <si>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</si>
  <si>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</si>
  <si>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</si>
  <si>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</si>
  <si>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</si>
  <si>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</si>
  <si>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</si>
  <si>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</si>
  <si>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</si>
  <si>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</si>
  <si>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</si>
  <si>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</si>
  <si>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</si>
  <si>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</si>
  <si>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</si>
  <si>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</si>
  <si>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</si>
  <si>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</si>
  <si>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</si>
  <si>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</si>
  <si>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</si>
  <si>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</si>
  <si>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</si>
  <si>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</si>
  <si>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</si>
  <si>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</si>
  <si>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</si>
  <si>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</si>
  <si>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</si>
  <si>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</si>
  <si>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</si>
  <si>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</si>
  <si>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</si>
  <si>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</si>
  <si>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</si>
  <si>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</si>
  <si>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</si>
  <si>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</si>
  <si>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</si>
  <si>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</si>
  <si>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</si>
  <si>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</si>
  <si>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</si>
  <si>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</si>
  <si>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</si>
  <si>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</si>
  <si>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</si>
  <si>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</si>
  <si>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</si>
  <si>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</si>
  <si>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</si>
  <si>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</si>
  <si>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</si>
  <si>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</si>
  <si>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</si>
  <si>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</si>
  <si>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</si>
  <si>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</si>
  <si>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</si>
  <si>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</si>
  <si>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</si>
  <si>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</si>
  <si>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</si>
  <si>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</si>
  <si>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</si>
  <si>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</si>
  <si>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</si>
  <si>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</si>
  <si>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</si>
  <si>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</si>
  <si>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</si>
  <si>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</si>
  <si>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</si>
  <si>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</si>
  <si>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</si>
  <si>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</si>
  <si>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</si>
  <si>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</si>
  <si>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</si>
  <si>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</si>
  <si>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</si>
  <si>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</si>
  <si>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</si>
  <si>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</si>
  <si>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</si>
  <si>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</si>
  <si>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</si>
  <si>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</si>
  <si>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</si>
  <si>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</si>
  <si>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</si>
  <si>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</si>
  <si>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</si>
  <si>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</si>
  <si>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</si>
  <si>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</si>
  <si>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</si>
  <si>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</si>
  <si>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</si>
  <si>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</si>
  <si>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</si>
  <si>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</si>
  <si>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</si>
  <si>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</si>
  <si>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</si>
  <si>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</si>
  <si>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</si>
  <si>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</si>
  <si>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</si>
  <si>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</si>
  <si>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</si>
  <si>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</si>
  <si>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</si>
  <si>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</si>
  <si>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</si>
  <si>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</si>
  <si>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</si>
  <si>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</si>
  <si>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</si>
  <si>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</si>
  <si>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</si>
  <si>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</si>
  <si>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</si>
  <si>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</si>
  <si>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</si>
  <si>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</si>
  <si>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</si>
  <si>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</si>
  <si>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</si>
  <si>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</si>
  <si>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</si>
  <si>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</si>
  <si>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</si>
  <si>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</si>
  <si>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</si>
  <si>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</si>
  <si>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</si>
  <si>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</si>
  <si>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</si>
  <si>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</si>
  <si>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</si>
  <si>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</si>
  <si>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</si>
  <si>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</si>
  <si>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</si>
  <si>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</si>
  <si>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</si>
  <si>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</si>
  <si>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</si>
  <si>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</si>
  <si>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</si>
  <si>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</si>
  <si>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</si>
  <si>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</si>
  <si>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</si>
  <si>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</si>
  <si>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</si>
  <si>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</si>
  <si>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</si>
  <si>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</si>
  <si>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</si>
  <si>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</si>
  <si>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</si>
  <si>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</si>
  <si>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</si>
  <si>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</si>
  <si>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</si>
  <si>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</si>
  <si>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</si>
  <si>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</si>
  <si>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</si>
  <si>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</si>
  <si>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</si>
  <si>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</si>
  <si>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</si>
  <si>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</si>
  <si>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</si>
  <si>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</si>
  <si>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</si>
  <si>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</si>
  <si>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</si>
  <si>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</si>
  <si>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</si>
  <si>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</si>
  <si>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</si>
  <si>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</si>
  <si>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</si>
  <si>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</si>
  <si>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</si>
  <si>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</si>
  <si>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</si>
  <si>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</si>
  <si>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</si>
  <si>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</si>
  <si>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</si>
  <si>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</si>
  <si>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</si>
  <si>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</si>
  <si>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</si>
  <si>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</si>
  <si>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</si>
  <si>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</si>
  <si>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</si>
  <si>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</si>
  <si>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</si>
  <si>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</si>
  <si>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</si>
  <si>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</si>
  <si>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</si>
  <si>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</si>
  <si>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</si>
  <si>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</si>
  <si>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</si>
  <si>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</si>
  <si>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</si>
  <si>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</si>
  <si>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</si>
  <si>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</si>
  <si>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</si>
  <si>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</si>
  <si>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</si>
  <si>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</si>
  <si>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</si>
  <si>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</si>
  <si>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</si>
  <si>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</si>
  <si>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</si>
  <si>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</si>
  <si>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</si>
  <si>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</si>
  <si>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</si>
  <si>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</si>
  <si>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</si>
  <si>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</si>
  <si>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</si>
  <si>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</si>
  <si>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</si>
  <si>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</si>
  <si>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</si>
  <si>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</si>
  <si>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</si>
  <si>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</si>
  <si>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</si>
  <si>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</si>
  <si>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</si>
  <si>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</si>
  <si>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</si>
  <si>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</si>
  <si>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</si>
  <si>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</si>
  <si>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</si>
  <si>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</si>
  <si>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</si>
  <si>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</si>
  <si>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</si>
  <si>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</si>
  <si>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</si>
  <si>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</si>
  <si>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</si>
  <si>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</si>
  <si>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</si>
  <si>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</si>
  <si>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</si>
  <si>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</si>
  <si>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</si>
  <si>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</si>
  <si>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</si>
  <si>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</si>
  <si>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</si>
  <si>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</si>
  <si>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</si>
  <si>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</si>
  <si>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</si>
  <si>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</si>
  <si>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</si>
  <si>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</si>
  <si>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</si>
  <si>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</si>
  <si>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</si>
  <si>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</si>
  <si>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</si>
  <si>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</si>
  <si>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</si>
  <si>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</si>
  <si>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</si>
  <si>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</si>
  <si>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</si>
  <si>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</si>
  <si>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</si>
  <si>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</si>
  <si>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</si>
  <si>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</si>
  <si>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</si>
  <si>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</si>
  <si>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</si>
  <si>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</si>
  <si>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</si>
  <si>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</si>
  <si>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</si>
  <si>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</si>
  <si>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</si>
  <si>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</si>
  <si>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</si>
  <si>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</si>
  <si>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</si>
  <si>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</si>
  <si>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</si>
  <si>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</si>
  <si>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</si>
  <si>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</si>
  <si>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</si>
  <si>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</si>
  <si>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</si>
  <si>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</si>
  <si>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</si>
  <si>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</si>
  <si>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</si>
  <si>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</si>
  <si>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</si>
  <si>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</si>
  <si>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</si>
  <si>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</si>
  <si>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</si>
  <si>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</si>
  <si>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</si>
  <si>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</si>
  <si>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</si>
  <si>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</si>
  <si>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</si>
  <si>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</si>
  <si>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</si>
  <si>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</si>
  <si>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</si>
  <si>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</si>
  <si>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</si>
  <si>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</si>
  <si>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</si>
  <si>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</si>
  <si>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</si>
  <si>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</si>
  <si>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</si>
  <si>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</si>
  <si>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</si>
  <si>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</si>
  <si>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</si>
  <si>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</si>
  <si>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</si>
  <si>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</si>
  <si>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</si>
  <si>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</si>
  <si>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</si>
  <si>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</si>
  <si>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</si>
  <si>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</si>
  <si>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</si>
  <si>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</si>
  <si>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</si>
  <si>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</si>
  <si>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</si>
  <si>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</si>
  <si>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</si>
  <si>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</si>
  <si>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</si>
  <si>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</si>
  <si>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</si>
  <si>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</si>
  <si>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</si>
  <si>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</si>
  <si>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</si>
  <si>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</si>
  <si>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</si>
  <si>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</si>
  <si>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</si>
  <si>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</si>
  <si>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</si>
  <si>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</si>
  <si>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</si>
  <si>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</si>
  <si>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</si>
  <si>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</si>
  <si>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</si>
  <si>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</si>
  <si>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</si>
  <si>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</si>
  <si>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</si>
  <si>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</si>
  <si>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</si>
  <si>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</si>
  <si>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</si>
  <si>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</si>
  <si>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</si>
  <si>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</si>
  <si>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</si>
  <si>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</si>
  <si>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</si>
  <si>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</si>
  <si>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</si>
  <si>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</si>
  <si>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</si>
  <si>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</si>
  <si>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</si>
  <si>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</si>
  <si>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</si>
  <si>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</si>
  <si>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</si>
  <si>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</si>
  <si>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</si>
  <si>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</si>
  <si>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</si>
  <si>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</si>
  <si>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</si>
  <si>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</si>
  <si>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</si>
  <si>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</si>
  <si>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</si>
  <si>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</si>
  <si>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</si>
  <si>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</si>
  <si>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</si>
  <si>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</si>
  <si>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</si>
  <si>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</si>
  <si>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</si>
  <si>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</si>
  <si>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</si>
  <si>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</si>
  <si>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</si>
  <si>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</si>
  <si>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</si>
  <si>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</si>
  <si>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</si>
  <si>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</si>
  <si>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</si>
  <si>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</si>
  <si>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</si>
  <si>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</si>
  <si>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</si>
  <si>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</si>
  <si>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</si>
  <si>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</si>
  <si>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</si>
  <si>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</si>
  <si>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</si>
  <si>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</si>
  <si>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</si>
  <si>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</si>
  <si>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</si>
  <si>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</si>
  <si>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</si>
  <si>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</si>
  <si>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</si>
  <si>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</si>
  <si>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</si>
  <si>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</si>
  <si>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</si>
  <si>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</si>
  <si>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</si>
  <si>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</si>
  <si>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</si>
  <si>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</si>
  <si>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</si>
  <si>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</si>
  <si>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</si>
  <si>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</si>
  <si>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</si>
  <si>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</si>
  <si>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</si>
  <si>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</si>
  <si>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</si>
  <si>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</si>
  <si>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</si>
  <si>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</si>
  <si>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</si>
  <si>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</si>
  <si>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</si>
  <si>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</si>
  <si>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</si>
  <si>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</si>
  <si>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</si>
  <si>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</si>
  <si>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</si>
  <si>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</si>
  <si>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</si>
  <si>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</si>
  <si>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</si>
  <si>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</si>
  <si>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</si>
  <si>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</si>
  <si>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</si>
  <si>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</si>
  <si>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</si>
  <si>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</si>
  <si>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</si>
  <si>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</si>
  <si>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</si>
  <si>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</si>
  <si>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</si>
  <si>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</si>
  <si>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</si>
  <si>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</si>
  <si>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</si>
  <si>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</si>
  <si>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</si>
  <si>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</si>
  <si>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</si>
  <si>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</si>
  <si>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</si>
  <si>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</si>
  <si>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</si>
  <si>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</si>
  <si>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</si>
  <si>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</si>
  <si>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</si>
  <si>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</si>
  <si>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</si>
  <si>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</si>
  <si>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</si>
  <si>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</si>
  <si>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</si>
  <si>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</si>
  <si>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</si>
  <si>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</si>
  <si>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</si>
  <si>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</si>
  <si>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</si>
  <si>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</si>
  <si>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</si>
  <si>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</si>
  <si>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</si>
  <si>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</si>
  <si>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</si>
  <si>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</si>
  <si>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</si>
  <si>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</si>
  <si>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</si>
  <si>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</si>
  <si>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</si>
  <si>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</si>
  <si>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</si>
  <si>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</si>
  <si>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</si>
  <si>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</si>
  <si>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</si>
  <si>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</si>
  <si>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</si>
  <si>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</si>
  <si>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</si>
  <si>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</si>
  <si>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</si>
  <si>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</si>
  <si>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</si>
  <si>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</si>
  <si>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</si>
  <si>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</si>
  <si>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</si>
  <si>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</si>
  <si>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</si>
  <si>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</si>
  <si>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</si>
  <si>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</si>
  <si>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</si>
  <si>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</si>
  <si>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</si>
  <si>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</si>
  <si>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</si>
  <si>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</si>
  <si>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</si>
  <si>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</si>
  <si>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</si>
  <si>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</si>
  <si>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</si>
  <si>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</si>
  <si>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</si>
  <si>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</si>
  <si>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</si>
  <si>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</si>
  <si>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</si>
  <si>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</si>
  <si>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</si>
  <si>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</si>
  <si>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</si>
  <si>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</si>
  <si>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</si>
  <si>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</si>
  <si>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</si>
  <si>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</si>
  <si>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</si>
  <si>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</si>
  <si>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</si>
  <si>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</si>
  <si>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</si>
  <si>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</si>
  <si>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</si>
  <si>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</si>
  <si>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</si>
  <si>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</si>
  <si>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</si>
  <si>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</si>
  <si>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</si>
  <si>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</si>
  <si>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</si>
  <si>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</si>
  <si>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</si>
  <si>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</si>
  <si>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</si>
  <si>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</si>
  <si>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</si>
  <si>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</si>
  <si>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</si>
  <si>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</si>
  <si>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</si>
  <si>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</si>
  <si>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</si>
  <si>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</si>
  <si>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</si>
  <si>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</si>
  <si>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</si>
  <si>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</si>
  <si>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</si>
  <si>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</si>
  <si>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</si>
  <si>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</si>
  <si>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</si>
  <si>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</si>
  <si>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</si>
  <si>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</si>
  <si>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</si>
  <si>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</si>
  <si>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</si>
  <si>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</si>
  <si>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</si>
  <si>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</si>
  <si>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</si>
  <si>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</si>
  <si>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</si>
  <si>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</si>
  <si>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</si>
  <si>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</si>
  <si>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</si>
  <si>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</si>
  <si>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</si>
  <si>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</si>
  <si>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</si>
  <si>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</si>
  <si>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</si>
  <si>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</si>
  <si>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</si>
  <si>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</si>
  <si>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</si>
  <si>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</si>
  <si>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</si>
  <si>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</si>
  <si>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</si>
  <si>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</si>
  <si>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</si>
  <si>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</si>
  <si>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</si>
  <si>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</si>
  <si>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</si>
  <si>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</si>
  <si>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</si>
  <si>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</si>
  <si>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</si>
  <si>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</si>
  <si>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</si>
  <si>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</si>
  <si>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</si>
  <si>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</si>
  <si>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</si>
  <si>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</si>
  <si>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</si>
  <si>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</si>
  <si>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</si>
  <si>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</si>
  <si>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</si>
  <si>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</si>
  <si>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</si>
  <si>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</si>
  <si>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</si>
  <si>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</si>
  <si>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</si>
  <si>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</si>
  <si>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</si>
  <si>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</si>
  <si>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</si>
  <si>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</si>
  <si>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</si>
  <si>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</si>
  <si>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</si>
  <si>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</si>
  <si>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</si>
  <si>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</si>
  <si>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</si>
  <si>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</si>
  <si>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</si>
  <si>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</si>
  <si>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</si>
  <si>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</si>
  <si>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</si>
  <si>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</si>
  <si>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</si>
  <si>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</si>
  <si>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</si>
  <si>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</si>
  <si>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</si>
  <si>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</si>
  <si>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</si>
  <si>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</si>
  <si>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</si>
  <si>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</si>
  <si>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</si>
  <si>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</si>
  <si>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</si>
  <si>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</si>
  <si>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</si>
  <si>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</si>
  <si>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</si>
  <si>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</si>
  <si>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</si>
  <si>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</si>
  <si>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</si>
  <si>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</si>
  <si>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</si>
  <si>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</si>
  <si>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</si>
  <si>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</si>
  <si>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</si>
  <si>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</si>
  <si>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</si>
  <si>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</si>
  <si>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</si>
  <si>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</si>
  <si>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</si>
  <si>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</si>
  <si>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</si>
  <si>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</si>
  <si>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</si>
  <si>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</si>
  <si>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</si>
  <si>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</si>
  <si>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</si>
  <si>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</si>
  <si>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</si>
  <si>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</si>
  <si>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</si>
  <si>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</si>
  <si>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</si>
  <si>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</si>
  <si>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</si>
  <si>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</si>
  <si>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</si>
  <si>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</si>
  <si>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</si>
  <si>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</si>
  <si>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</si>
  <si>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</si>
  <si>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</si>
  <si>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</si>
  <si>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</si>
  <si>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</si>
  <si>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</si>
  <si>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</si>
  <si>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</si>
  <si>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</si>
  <si>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</si>
  <si>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</si>
  <si>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</si>
  <si>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</si>
  <si>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</si>
  <si>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</si>
  <si>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</si>
  <si>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</si>
  <si>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</si>
  <si>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</si>
  <si>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</si>
  <si>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</si>
  <si>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</si>
  <si>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</si>
  <si>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</si>
  <si>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</si>
  <si>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</si>
  <si>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</si>
  <si>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</si>
  <si>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</si>
  <si>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</si>
  <si>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</si>
  <si>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</si>
  <si>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</si>
  <si>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</si>
  <si>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</si>
  <si>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</si>
  <si>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</si>
  <si>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</si>
  <si>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</si>
  <si>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</si>
  <si>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</si>
  <si>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</si>
  <si>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</si>
  <si>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</si>
  <si>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</si>
  <si>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</si>
  <si>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</si>
  <si>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</si>
  <si>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</si>
  <si>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</si>
  <si>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</si>
  <si>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</si>
  <si>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</si>
  <si>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</si>
  <si>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</si>
  <si>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</si>
  <si>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</si>
  <si>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</si>
  <si>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</si>
  <si>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</si>
  <si>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</si>
  <si>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</si>
  <si>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</si>
  <si>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</si>
  <si>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</si>
  <si>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</si>
  <si>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</si>
  <si>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</si>
  <si>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</si>
  <si>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</si>
  <si>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</si>
  <si>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</si>
  <si>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</si>
  <si>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</si>
  <si>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</si>
  <si>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</si>
  <si>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</si>
  <si>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</si>
  <si>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</si>
  <si>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</si>
  <si>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</si>
  <si>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</si>
  <si>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</si>
  <si>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</si>
  <si>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</si>
  <si>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</si>
  <si>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</si>
  <si>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</si>
  <si>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</si>
  <si>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</si>
  <si>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</si>
  <si>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</si>
  <si>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</si>
  <si>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</si>
  <si>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</si>
  <si>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</si>
  <si>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</si>
  <si>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</si>
  <si>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</si>
  <si>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</si>
  <si>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</si>
  <si>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</si>
  <si>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</si>
  <si>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</si>
  <si>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</si>
  <si>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</si>
  <si>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</si>
  <si>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</si>
  <si>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</si>
  <si>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</si>
  <si>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</si>
  <si>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</si>
  <si>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</si>
  <si>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</si>
  <si>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</si>
  <si>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</si>
  <si>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</si>
  <si>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</si>
  <si>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</si>
  <si>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</si>
  <si>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</si>
  <si>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</si>
  <si>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</si>
  <si>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</si>
  <si>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</si>
  <si>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</si>
  <si>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</si>
  <si>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</si>
  <si>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</si>
  <si>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</si>
  <si>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</si>
  <si>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</si>
  <si>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</si>
  <si>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</si>
  <si>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</si>
  <si>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</si>
  <si>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</si>
  <si>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</si>
  <si>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</si>
  <si>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</si>
  <si>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</si>
  <si>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</si>
  <si>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</si>
  <si>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</si>
  <si>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</si>
  <si>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</si>
  <si>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</si>
  <si>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</si>
  <si>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</si>
  <si>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</si>
  <si>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</si>
  <si>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</si>
  <si>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</si>
  <si>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</si>
  <si>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</si>
  <si>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</si>
  <si>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</si>
  <si>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</si>
  <si>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</si>
  <si>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</si>
  <si>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</si>
  <si>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</si>
  <si>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</si>
  <si>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</si>
  <si>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</si>
  <si>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</si>
  <si>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</si>
  <si>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</si>
  <si>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</si>
  <si>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</si>
  <si>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</si>
  <si>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</si>
  <si>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</si>
  <si>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</si>
  <si>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</si>
  <si>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</si>
  <si>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</si>
  <si>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</si>
  <si>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</si>
  <si>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</si>
  <si>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</si>
  <si>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</si>
  <si>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</si>
  <si>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</si>
  <si>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</si>
  <si>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</si>
  <si>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</si>
  <si>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</si>
  <si>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</si>
  <si>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</si>
  <si>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</si>
  <si>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</si>
  <si>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</si>
  <si>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</si>
  <si>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</si>
  <si>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</si>
  <si>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</si>
  <si>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</si>
  <si>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</si>
  <si>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</si>
  <si>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</si>
  <si>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</si>
  <si>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</si>
  <si>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</si>
  <si>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</si>
  <si>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</si>
  <si>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</si>
  <si>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</si>
  <si>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</si>
  <si>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</si>
  <si>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</si>
  <si>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</si>
  <si>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</si>
  <si>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</si>
  <si>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</si>
  <si>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</si>
  <si>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</si>
  <si>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</si>
  <si>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</si>
  <si>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</si>
  <si>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</si>
  <si>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</si>
  <si>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</si>
  <si>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</si>
  <si>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</si>
  <si>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</si>
  <si>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</si>
  <si>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</si>
  <si>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</si>
  <si>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</si>
  <si>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</si>
  <si>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</si>
  <si>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</si>
  <si>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</si>
  <si>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</si>
  <si>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</si>
  <si>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</si>
  <si>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</si>
  <si>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</si>
  <si>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</si>
  <si>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</si>
  <si>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</si>
  <si>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</si>
  <si>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</si>
  <si>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</si>
  <si>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</si>
  <si>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</si>
  <si>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</si>
  <si>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</si>
  <si>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</si>
  <si>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</si>
  <si>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</si>
  <si>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</si>
  <si>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</si>
  <si>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</si>
  <si>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</si>
  <si>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</si>
  <si>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</si>
  <si>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</si>
  <si>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</si>
  <si>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</si>
  <si>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</si>
  <si>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</si>
  <si>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</si>
  <si>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</si>
  <si>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</si>
  <si>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</si>
  <si>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</si>
  <si>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</si>
  <si>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</si>
  <si>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</si>
  <si>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</si>
  <si>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</si>
  <si>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</si>
  <si>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</si>
  <si>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</si>
  <si>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</si>
  <si>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</si>
  <si>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</si>
  <si>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</si>
  <si>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</si>
  <si>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</si>
  <si>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</si>
  <si>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</si>
  <si>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</si>
  <si>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</si>
  <si>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</si>
  <si>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</si>
  <si>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</si>
  <si>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</si>
  <si>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</si>
  <si>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</si>
  <si>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</si>
  <si>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</si>
  <si>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</si>
  <si>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</si>
  <si>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</si>
  <si>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</si>
  <si>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</si>
  <si>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</si>
  <si>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</si>
  <si>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</si>
  <si>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</si>
  <si>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</si>
  <si>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</si>
  <si>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</si>
  <si>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</si>
  <si>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</si>
  <si>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</si>
  <si>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</si>
  <si>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</si>
  <si>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</si>
  <si>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</si>
  <si>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</si>
  <si>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</si>
  <si>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</si>
  <si>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</si>
  <si>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</si>
  <si>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</si>
  <si>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</si>
  <si>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</si>
  <si>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</si>
  <si>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</si>
  <si>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</si>
  <si>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</si>
  <si>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</si>
  <si>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</si>
  <si>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</si>
  <si>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</si>
  <si>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</si>
  <si>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</si>
  <si>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</si>
  <si>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</si>
  <si>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</si>
  <si>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</si>
  <si>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</si>
  <si>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</si>
  <si>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</si>
  <si>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</si>
  <si>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</si>
  <si>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</si>
  <si>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</si>
  <si>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</si>
  <si>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</si>
  <si>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</si>
  <si>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</si>
  <si>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</si>
  <si>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</si>
  <si>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</si>
  <si>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</si>
  <si>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</si>
  <si>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</si>
  <si>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</si>
  <si>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</si>
  <si>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</si>
  <si>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</si>
  <si>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</si>
  <si>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</si>
  <si>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</si>
  <si>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</si>
  <si>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</si>
  <si>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</si>
  <si>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</si>
  <si>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</si>
  <si>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</si>
  <si>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</si>
  <si>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</si>
  <si>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</si>
  <si>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</si>
  <si>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</si>
  <si>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</si>
  <si>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</si>
  <si>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</si>
  <si>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</si>
  <si>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</si>
  <si>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</si>
  <si>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</si>
  <si>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</si>
  <si>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</si>
  <si>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</si>
  <si>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</si>
  <si>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</si>
  <si>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</si>
  <si>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</si>
  <si>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</si>
  <si>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</si>
  <si>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</si>
  <si>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</si>
  <si>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</si>
  <si>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</si>
  <si>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</si>
  <si>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</si>
  <si>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</si>
  <si>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</si>
  <si>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</si>
  <si>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</si>
  <si>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</si>
  <si>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</si>
  <si>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</si>
  <si>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</si>
  <si>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</si>
  <si>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</si>
  <si>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</si>
  <si>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</si>
  <si>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</si>
  <si>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</si>
  <si>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</si>
  <si>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</si>
  <si>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</si>
  <si>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</si>
  <si>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</si>
  <si>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</si>
  <si>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</si>
  <si>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</si>
  <si>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</si>
  <si>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</si>
  <si>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</si>
  <si>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</si>
  <si>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</si>
  <si>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</si>
  <si>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</si>
  <si>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</si>
  <si>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</si>
  <si>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</si>
  <si>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</si>
  <si>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</si>
  <si>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</si>
  <si>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</si>
  <si>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</si>
  <si>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</si>
  <si>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</si>
  <si>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</si>
  <si>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</si>
  <si>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</si>
  <si>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</si>
  <si>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</si>
  <si>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</si>
  <si>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</si>
  <si>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</si>
  <si>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</si>
  <si>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</si>
  <si>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</si>
  <si>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</si>
  <si>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</si>
  <si>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</si>
  <si>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</si>
  <si>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</si>
  <si>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</si>
  <si>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</si>
  <si>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</si>
  <si>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</si>
  <si>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</si>
  <si>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</si>
  <si>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</si>
  <si>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</si>
  <si>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</si>
  <si>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</si>
  <si>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</si>
  <si>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</si>
  <si>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</si>
  <si>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</si>
  <si>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</si>
  <si>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</si>
  <si>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</si>
  <si>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</si>
  <si>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</si>
  <si>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</si>
  <si>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</si>
  <si>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</si>
  <si>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</si>
  <si>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</si>
  <si>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</si>
  <si>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</si>
  <si>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</si>
  <si>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</si>
  <si>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</si>
  <si>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</si>
  <si>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</si>
  <si>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</si>
  <si>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</si>
  <si>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</si>
  <si>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</si>
  <si>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</si>
  <si>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</si>
  <si>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</si>
  <si>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</si>
  <si>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</si>
  <si>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</si>
  <si>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</si>
  <si>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</si>
  <si>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</si>
  <si>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</si>
  <si>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</si>
  <si>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</si>
  <si>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</si>
  <si>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</si>
  <si>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</si>
  <si>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</si>
  <si>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</si>
  <si>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</si>
  <si>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</si>
  <si>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</si>
  <si>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</si>
  <si>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</si>
  <si>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</si>
  <si>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</si>
  <si>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</si>
  <si>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</si>
  <si>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</si>
  <si>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</si>
  <si>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</si>
  <si>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</si>
  <si>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</si>
  <si>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</si>
  <si>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</si>
  <si>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</si>
  <si>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</si>
  <si>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</si>
  <si>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</si>
  <si>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</si>
  <si>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</si>
  <si>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</si>
  <si>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</si>
  <si>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</si>
  <si>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</si>
  <si>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</si>
  <si>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</si>
  <si>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</si>
  <si>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</si>
  <si>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</si>
  <si>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</si>
  <si>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</si>
  <si>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</si>
  <si>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</si>
  <si>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</si>
  <si>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</si>
  <si>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</si>
  <si>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</si>
  <si>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</si>
  <si>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</si>
  <si>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</si>
  <si>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</si>
  <si>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</si>
  <si>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</si>
  <si>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</si>
  <si>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</si>
  <si>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</si>
  <si>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</si>
  <si>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</si>
  <si>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</si>
  <si>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</si>
  <si>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</si>
  <si>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</si>
  <si>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</si>
  <si>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</si>
  <si>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</si>
  <si>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</si>
  <si>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</si>
  <si>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</si>
  <si>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</si>
  <si>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</si>
  <si>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</si>
  <si>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</si>
  <si>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</si>
  <si>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</si>
  <si>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</si>
  <si>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</si>
  <si>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</si>
  <si>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</si>
  <si>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</si>
  <si>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</si>
  <si>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</si>
  <si>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</si>
  <si>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</si>
  <si>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</si>
  <si>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</si>
  <si>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</si>
  <si>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</si>
  <si>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</si>
  <si>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</si>
  <si>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</si>
  <si>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</si>
  <si>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</si>
  <si>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</si>
  <si>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</si>
  <si>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</si>
  <si>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</si>
  <si>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</si>
  <si>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</si>
  <si>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</si>
  <si>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</si>
  <si>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</si>
  <si>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</si>
  <si>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</si>
  <si>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</si>
  <si>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</si>
  <si>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</si>
  <si>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</si>
  <si>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</si>
  <si>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</si>
  <si>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</si>
  <si>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</si>
  <si>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</si>
  <si>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</si>
  <si>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</si>
  <si>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</si>
  <si>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</si>
  <si>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</si>
  <si>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</si>
  <si>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</si>
  <si>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</si>
  <si>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</si>
  <si>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</si>
  <si>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</si>
  <si>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</si>
  <si>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</si>
  <si>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</si>
  <si>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</si>
  <si>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</si>
  <si>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</si>
  <si>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</si>
  <si>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</si>
  <si>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</si>
  <si>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</si>
  <si>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</si>
  <si>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</si>
  <si>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</si>
  <si>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</si>
  <si>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</si>
  <si>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</si>
  <si>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</si>
  <si>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</si>
  <si>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</si>
  <si>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</si>
  <si>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</si>
  <si>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</si>
  <si>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</si>
  <si>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</si>
  <si>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</si>
  <si>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</si>
  <si>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</si>
  <si>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</si>
  <si>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</si>
  <si>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</si>
  <si>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</si>
  <si>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</si>
  <si>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</si>
  <si>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</si>
  <si>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</si>
  <si>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</si>
  <si>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</si>
  <si>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</si>
  <si>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</si>
  <si>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</si>
  <si>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</si>
  <si>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</si>
  <si>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</si>
  <si>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</si>
  <si>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</si>
  <si>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</si>
  <si>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</si>
  <si>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</si>
  <si>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</si>
  <si>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</si>
  <si>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</si>
  <si>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</si>
  <si>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</si>
  <si>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</si>
  <si>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</si>
  <si>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</si>
  <si>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</si>
  <si>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</si>
  <si>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</si>
  <si>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</si>
  <si>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</si>
  <si>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</si>
  <si>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</si>
  <si>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</si>
  <si>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</si>
  <si>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</si>
  <si>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</si>
  <si>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</si>
  <si>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</si>
  <si>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</si>
  <si>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</si>
  <si>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</si>
  <si>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</si>
  <si>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</si>
  <si>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</si>
  <si>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</si>
  <si>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</si>
  <si>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</si>
  <si>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</si>
  <si>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</si>
  <si>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</si>
  <si>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</si>
  <si>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</si>
  <si>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</si>
  <si>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</si>
  <si>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</si>
  <si>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</si>
  <si>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</si>
  <si>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</si>
  <si>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</si>
  <si>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</si>
  <si>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</si>
  <si>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</si>
  <si>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</si>
  <si>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</si>
  <si>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</si>
  <si>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</si>
  <si>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</si>
  <si>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</si>
  <si>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</si>
  <si>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</si>
  <si>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</si>
  <si>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</si>
  <si>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</si>
  <si>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</si>
  <si>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</si>
  <si>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</si>
  <si>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</si>
  <si>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</si>
  <si>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</si>
  <si>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</si>
  <si>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</si>
  <si>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</si>
  <si>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</si>
  <si>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</si>
  <si>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</si>
  <si>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</si>
  <si>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</si>
  <si>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</si>
  <si>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</si>
  <si>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</si>
  <si>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</si>
  <si>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</si>
  <si>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</si>
  <si>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</si>
  <si>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</si>
  <si>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</si>
  <si>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</si>
  <si>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</si>
  <si>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</si>
  <si>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</si>
  <si>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</si>
  <si>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</si>
  <si>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</si>
  <si>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</si>
  <si>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</si>
  <si>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</si>
  <si>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</si>
  <si>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</si>
  <si>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</si>
  <si>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</si>
  <si>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</si>
  <si>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</si>
  <si>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</si>
  <si>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</si>
  <si>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</si>
  <si>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</si>
  <si>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</si>
  <si>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</si>
  <si>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</si>
  <si>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</si>
  <si>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</si>
  <si>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</si>
  <si>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</si>
  <si>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</si>
  <si>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</si>
  <si>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</si>
  <si>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</si>
  <si>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</si>
  <si>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</si>
  <si>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</si>
  <si>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</si>
  <si>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</si>
  <si>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</si>
  <si>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</si>
  <si>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</si>
  <si>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</si>
  <si>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</si>
  <si>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</si>
  <si>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</si>
  <si>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</si>
  <si>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</si>
  <si>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</si>
  <si>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</si>
  <si>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</si>
  <si>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</si>
  <si>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</si>
  <si>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</si>
  <si>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</si>
  <si>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</si>
  <si>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</si>
  <si>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</si>
  <si>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</si>
  <si>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</si>
  <si>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</si>
  <si>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</si>
  <si>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</si>
  <si>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</si>
  <si>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</si>
  <si>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</si>
  <si>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</si>
  <si>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</si>
  <si>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</si>
  <si>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</si>
  <si>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</si>
  <si>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</si>
  <si>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</si>
  <si>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</si>
  <si>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</si>
  <si>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</si>
  <si>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</si>
  <si>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</si>
  <si>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</si>
  <si>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</si>
  <si>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</si>
  <si>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</si>
  <si>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</si>
  <si>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</si>
  <si>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</si>
  <si>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</si>
  <si>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</si>
  <si>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</si>
  <si>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</si>
  <si>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</si>
  <si>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</si>
  <si>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</si>
  <si>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</si>
  <si>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</si>
  <si>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</si>
  <si>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</si>
  <si>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</si>
  <si>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</si>
  <si>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</si>
  <si>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</si>
  <si>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</si>
  <si>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</si>
  <si>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</si>
  <si>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</si>
  <si>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</si>
  <si>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</si>
  <si>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</si>
  <si>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</si>
  <si>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</si>
  <si>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</si>
  <si>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</si>
  <si>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</si>
  <si>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</si>
  <si>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</si>
  <si>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</si>
  <si>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</si>
  <si>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</si>
  <si>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</si>
  <si>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</si>
  <si>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</si>
  <si>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</si>
  <si>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</si>
  <si>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</si>
  <si>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</si>
  <si>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</si>
  <si>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</si>
  <si>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</si>
  <si>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</si>
  <si>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</si>
  <si>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</si>
  <si>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</si>
  <si>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</si>
  <si>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</si>
  <si>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</si>
  <si>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</si>
  <si>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</si>
  <si>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</si>
  <si>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</si>
  <si>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</si>
  <si>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</si>
  <si>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</si>
  <si>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</si>
  <si>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</si>
  <si>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</si>
  <si>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</si>
  <si>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</si>
  <si>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</si>
  <si>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</si>
  <si>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</si>
  <si>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</si>
  <si>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</si>
  <si>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</si>
  <si>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</si>
  <si>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</si>
  <si>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</si>
  <si>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</si>
  <si>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</si>
  <si>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</si>
  <si>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</si>
  <si>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</si>
  <si>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</si>
  <si>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</si>
  <si>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</si>
  <si>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</si>
  <si>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</si>
  <si>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</si>
  <si>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</si>
  <si>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</si>
  <si>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</si>
  <si>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</si>
  <si>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</si>
  <si>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</si>
  <si>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</si>
  <si>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</si>
  <si>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</si>
  <si>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</si>
  <si>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</si>
  <si>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</si>
  <si>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</si>
  <si>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</si>
  <si>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</si>
  <si>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</si>
  <si>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</si>
  <si>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</si>
  <si>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</si>
  <si>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</si>
  <si>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</si>
  <si>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</si>
  <si>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</si>
  <si>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</si>
  <si>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</si>
  <si>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</si>
  <si>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</si>
  <si>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</si>
  <si>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</si>
  <si>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</si>
  <si>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</si>
  <si>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</si>
  <si>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</si>
  <si>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</si>
  <si>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</si>
  <si>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</si>
  <si>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</si>
  <si>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</si>
  <si>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</si>
  <si>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</si>
  <si>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</si>
  <si>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</si>
  <si>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</si>
  <si>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</si>
  <si>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</si>
  <si>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</si>
  <si>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</si>
  <si>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</si>
  <si>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</si>
  <si>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</si>
  <si>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</si>
  <si>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</si>
  <si>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</si>
  <si>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</si>
  <si>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</si>
  <si>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</si>
  <si>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</si>
  <si>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</si>
  <si>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</si>
  <si>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</si>
  <si>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</si>
  <si>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</si>
  <si>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</si>
  <si>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</si>
  <si>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</si>
  <si>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</si>
  <si>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</si>
  <si>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</si>
  <si>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</si>
  <si>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</si>
  <si>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</si>
  <si>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</si>
  <si>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</si>
  <si>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</si>
  <si>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</si>
  <si>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</si>
  <si>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</si>
  <si>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</si>
  <si>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</si>
  <si>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</si>
  <si>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</si>
  <si>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</si>
  <si>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</si>
  <si>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</si>
  <si>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</si>
  <si>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</si>
  <si>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</si>
  <si>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</si>
  <si>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</si>
  <si>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</si>
  <si>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</si>
  <si>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</si>
  <si>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</si>
  <si>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</si>
  <si>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</si>
  <si>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</si>
  <si>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</si>
  <si>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</si>
  <si>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</si>
  <si>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</si>
  <si>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</si>
  <si>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</si>
  <si>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</si>
  <si>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</si>
  <si>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</si>
  <si>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</si>
  <si>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</si>
  <si>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</si>
  <si>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</si>
  <si>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</si>
  <si>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</si>
  <si>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</si>
  <si>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</si>
  <si>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</si>
  <si>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</si>
  <si>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</si>
  <si>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</si>
  <si>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</si>
  <si>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</si>
  <si>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</si>
  <si>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</si>
  <si>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</si>
  <si>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</si>
  <si>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</si>
  <si>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</si>
  <si>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</si>
  <si>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</si>
  <si>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</si>
  <si>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</si>
  <si>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</si>
  <si>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</si>
  <si>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</si>
  <si>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</si>
  <si>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</si>
  <si>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</si>
  <si>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</si>
  <si>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</si>
  <si>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</si>
  <si>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</si>
  <si>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</si>
  <si>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</si>
  <si>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</si>
  <si>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</si>
  <si>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</si>
  <si>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</si>
  <si>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</si>
  <si>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</si>
  <si>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</si>
  <si>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</si>
  <si>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</si>
  <si>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</si>
  <si>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</si>
  <si>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</si>
  <si>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</si>
  <si>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</si>
  <si>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</si>
  <si>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</si>
  <si>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</si>
  <si>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</si>
  <si>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</si>
  <si>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</si>
  <si>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</si>
  <si>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</si>
  <si>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</si>
  <si>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</si>
  <si>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</si>
  <si>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</si>
  <si>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</si>
  <si>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</si>
  <si>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</si>
  <si>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</si>
  <si>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</si>
  <si>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</si>
  <si>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</si>
  <si>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</si>
  <si>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</si>
  <si>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</si>
  <si>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</si>
  <si>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</si>
  <si>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</si>
  <si>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</si>
  <si>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</si>
  <si>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</si>
  <si>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</si>
  <si>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</si>
  <si>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</si>
  <si>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</si>
  <si>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</si>
  <si>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</si>
  <si>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</si>
  <si>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</si>
  <si>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</si>
  <si>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</si>
  <si>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</si>
  <si>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</si>
  <si>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</si>
  <si>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</si>
  <si>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</si>
  <si>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</si>
  <si>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</si>
  <si>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</si>
  <si>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</si>
  <si>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</si>
  <si>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</si>
  <si>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</si>
  <si>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</si>
  <si>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</si>
  <si>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</si>
  <si>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</si>
  <si>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</si>
  <si>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</si>
  <si>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</si>
  <si>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</si>
  <si>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</si>
  <si>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</si>
  <si>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</si>
  <si>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</si>
  <si>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</si>
  <si>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</si>
  <si>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</si>
  <si>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</si>
  <si>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</si>
  <si>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</si>
  <si>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</si>
  <si>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</si>
  <si>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</si>
  <si>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</si>
  <si>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</si>
  <si>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</si>
  <si>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</si>
  <si>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</si>
  <si>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</si>
  <si>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</si>
  <si>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</si>
  <si>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</si>
  <si>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</si>
  <si>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</si>
  <si>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</si>
  <si>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</si>
  <si>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</si>
  <si>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</si>
  <si>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</si>
  <si>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</si>
  <si>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</si>
  <si>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</si>
  <si>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</si>
  <si>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</si>
  <si>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</si>
  <si>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</si>
  <si>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</si>
  <si>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</si>
  <si>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</si>
  <si>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</si>
  <si>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</si>
  <si>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</si>
  <si>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</si>
  <si>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</si>
  <si>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</si>
  <si>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</si>
  <si>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</si>
  <si>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</si>
  <si>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</si>
  <si>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</si>
  <si>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</si>
  <si>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</si>
  <si>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</si>
  <si>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</si>
  <si>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</si>
  <si>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</si>
  <si>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</si>
  <si>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</si>
  <si>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</si>
  <si>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</si>
  <si>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</si>
  <si>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</si>
  <si>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</si>
  <si>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</si>
  <si>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</si>
  <si>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</si>
  <si>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</si>
  <si>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</si>
  <si>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</si>
  <si>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</si>
  <si>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</si>
  <si>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</si>
  <si>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</si>
  <si>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</si>
  <si>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</si>
  <si>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</si>
  <si>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</si>
  <si>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</si>
  <si>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</si>
  <si>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</si>
  <si>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</si>
  <si>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</si>
  <si>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</si>
  <si>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</si>
  <si>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</si>
  <si>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</si>
  <si>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</si>
  <si>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</si>
  <si>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</si>
  <si>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</si>
  <si>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</si>
  <si>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</si>
  <si>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</si>
  <si>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</si>
  <si>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</si>
  <si>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</si>
  <si>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</si>
  <si>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</si>
  <si>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</si>
  <si>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</si>
  <si>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</si>
  <si>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</si>
  <si>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</si>
  <si>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</si>
  <si>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</si>
  <si>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</si>
  <si>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</si>
  <si>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</si>
  <si>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</si>
  <si>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</si>
  <si>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</si>
  <si>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</si>
  <si>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</si>
  <si>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</si>
  <si>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</si>
  <si>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</si>
  <si>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</si>
  <si>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</si>
  <si>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</si>
  <si>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</si>
  <si>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</si>
  <si>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</si>
  <si>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</si>
  <si>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</si>
  <si>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</si>
  <si>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</si>
  <si>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</si>
  <si>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</si>
  <si>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</si>
  <si>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</si>
  <si>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</si>
  <si>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</si>
  <si>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</si>
  <si>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</si>
  <si>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</si>
  <si>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</si>
  <si>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</si>
  <si>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</si>
  <si>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</si>
  <si>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</si>
  <si>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</si>
  <si>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</si>
  <si>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</si>
  <si>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</si>
  <si>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</si>
  <si>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</si>
  <si>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</si>
  <si>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</si>
  <si>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</si>
  <si>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</si>
  <si>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</si>
  <si>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</si>
  <si>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</si>
  <si>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</si>
  <si>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</si>
  <si>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</si>
  <si>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</si>
  <si>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</si>
  <si>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</si>
  <si>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</si>
  <si>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</si>
  <si>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</si>
  <si>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</si>
  <si>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</si>
  <si>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</si>
  <si>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</si>
  <si>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</si>
  <si>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</si>
  <si>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</si>
  <si>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</si>
  <si>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</si>
  <si>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</si>
  <si>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</si>
  <si>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</si>
  <si>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</si>
  <si>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</si>
  <si>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</si>
  <si>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</si>
  <si>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</si>
  <si>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</si>
  <si>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</si>
  <si>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</si>
  <si>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</si>
  <si>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</si>
  <si>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</si>
  <si>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</si>
  <si>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</si>
  <si>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</si>
  <si>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</si>
  <si>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</si>
  <si>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</si>
  <si>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</si>
  <si>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</si>
  <si>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</si>
  <si>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</si>
  <si>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</si>
  <si>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</si>
  <si>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</si>
  <si>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</si>
  <si>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</si>
  <si>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</si>
  <si>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</si>
  <si>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</si>
  <si>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</si>
  <si>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</si>
  <si>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</si>
  <si>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</si>
  <si>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</si>
  <si>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</si>
  <si>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</si>
  <si>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</si>
  <si>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</si>
  <si>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</si>
  <si>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</si>
  <si>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</si>
  <si>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</si>
  <si>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</si>
  <si>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</si>
  <si>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</si>
  <si>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</si>
  <si>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</si>
  <si>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</si>
  <si>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</si>
  <si>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</si>
  <si>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</si>
  <si>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</si>
  <si>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</si>
  <si>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</si>
  <si>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</si>
  <si>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</si>
  <si>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</si>
  <si>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</si>
  <si>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</si>
  <si>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</si>
  <si>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</si>
  <si>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</si>
  <si>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</si>
  <si>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</si>
  <si>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</si>
  <si>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</si>
  <si>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</si>
  <si>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</si>
  <si>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</si>
  <si>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</si>
  <si>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</si>
  <si>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</si>
  <si>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</si>
  <si>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</si>
  <si>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</si>
  <si>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</si>
  <si>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</si>
  <si>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</si>
  <si>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</si>
  <si>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</si>
  <si>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</si>
  <si>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</si>
  <si>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</si>
  <si>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</si>
  <si>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</si>
  <si>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</si>
  <si>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</si>
  <si>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</si>
  <si>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</si>
  <si>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</si>
  <si>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</si>
  <si>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</si>
  <si>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</si>
  <si>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</si>
  <si>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</si>
  <si>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</si>
  <si>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</si>
  <si>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</si>
  <si>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</si>
  <si>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</si>
  <si>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</si>
  <si>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</si>
  <si>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</si>
  <si>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</si>
  <si>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</si>
  <si>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</si>
  <si>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</si>
  <si>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</si>
  <si>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</si>
  <si>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</si>
  <si>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</si>
  <si>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</si>
  <si>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</si>
  <si>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</si>
  <si>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</si>
  <si>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</si>
  <si>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</si>
  <si>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</si>
  <si>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</si>
  <si>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</si>
  <si>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</si>
  <si>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</si>
  <si>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</si>
  <si>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</si>
  <si>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</si>
  <si>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</si>
  <si>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</si>
  <si>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</si>
  <si>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</si>
  <si>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</si>
  <si>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</si>
  <si>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</si>
  <si>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</si>
  <si>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</si>
  <si>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</si>
  <si>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</si>
  <si>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</si>
  <si>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</si>
  <si>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</si>
  <si>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</si>
  <si>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</si>
  <si>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</si>
  <si>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</si>
  <si>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</si>
  <si>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</si>
  <si>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</si>
  <si>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</si>
  <si>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</si>
  <si>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</si>
  <si>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</si>
  <si>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</si>
  <si>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</si>
  <si>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</si>
  <si>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</si>
  <si>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</si>
  <si>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</si>
  <si>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</si>
  <si>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</si>
  <si>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</si>
  <si>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</si>
  <si>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</si>
  <si>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</si>
  <si>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</si>
  <si>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</si>
  <si>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</si>
  <si>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</si>
  <si>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</si>
  <si>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</si>
  <si>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</si>
  <si>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</si>
  <si>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</si>
  <si>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</si>
  <si>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</si>
  <si>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</si>
  <si>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</si>
  <si>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</si>
  <si>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</si>
  <si>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</si>
  <si>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</si>
  <si>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</si>
  <si>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</si>
  <si>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</si>
  <si>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</si>
  <si>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</si>
  <si>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</si>
  <si>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</si>
  <si>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</si>
  <si>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</si>
  <si>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</si>
  <si>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</si>
  <si>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</si>
  <si>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</si>
  <si>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</si>
  <si>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</si>
  <si>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</si>
  <si>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</si>
  <si>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</si>
  <si>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</si>
  <si>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</si>
  <si>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</si>
  <si>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</si>
  <si>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</si>
  <si>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</si>
  <si>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</si>
  <si>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</si>
  <si>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</si>
  <si>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</si>
  <si>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</si>
  <si>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</si>
  <si>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</si>
  <si>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</si>
  <si>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</si>
  <si>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</si>
  <si>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</si>
  <si>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</si>
  <si>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</si>
  <si>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</si>
  <si>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</si>
  <si>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</si>
  <si>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</si>
  <si>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</si>
  <si>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</si>
  <si>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</si>
  <si>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</si>
  <si>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</si>
  <si>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</si>
  <si>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</si>
  <si>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</si>
  <si>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</si>
  <si>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</si>
  <si>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</si>
  <si>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</si>
  <si>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</si>
  <si>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</si>
  <si>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</si>
  <si>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</si>
  <si>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</si>
  <si>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</si>
  <si>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</si>
  <si>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</si>
  <si>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</si>
  <si>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</si>
  <si>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</si>
  <si>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</si>
  <si>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</si>
  <si>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</si>
  <si>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</si>
  <si>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</si>
  <si>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</si>
  <si>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</si>
  <si>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</si>
  <si>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</si>
  <si>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</si>
  <si>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</si>
  <si>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</si>
  <si>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</si>
  <si>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</si>
  <si>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</si>
  <si>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</si>
  <si>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</si>
  <si>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</si>
  <si>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</si>
  <si>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</si>
  <si>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</si>
  <si>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</si>
  <si>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</si>
  <si>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</si>
  <si>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</si>
  <si>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</si>
  <si>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</si>
  <si>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</si>
  <si>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</si>
  <si>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</si>
  <si>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</si>
  <si>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</si>
  <si>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</si>
  <si>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</si>
  <si>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</si>
  <si>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</si>
  <si>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</si>
  <si>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</si>
  <si>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</si>
  <si>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</si>
  <si>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</si>
  <si>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</si>
  <si>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</si>
  <si>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</si>
  <si>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</si>
  <si>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</si>
  <si>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</si>
  <si>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</si>
  <si>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</si>
  <si>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</si>
  <si>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</si>
  <si>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</si>
  <si>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</si>
  <si>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</si>
  <si>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</si>
  <si>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</si>
  <si>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</si>
  <si>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</si>
  <si>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</si>
  <si>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</si>
  <si>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</si>
  <si>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</si>
  <si>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</si>
  <si>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</si>
  <si>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</si>
  <si>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</si>
  <si>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</si>
  <si>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</si>
  <si>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</si>
  <si>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</si>
  <si>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</si>
  <si>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</si>
  <si>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</si>
  <si>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</si>
  <si>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</si>
  <si>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</si>
  <si>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</si>
  <si>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</si>
  <si>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</si>
  <si>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</si>
  <si>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</si>
  <si>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</si>
  <si>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</si>
  <si>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</si>
  <si>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</si>
  <si>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</si>
  <si>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</si>
  <si>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</si>
  <si>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</si>
  <si>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</si>
  <si>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</si>
  <si>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</si>
  <si>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</si>
  <si>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</si>
  <si>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</si>
  <si>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</si>
  <si>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</si>
  <si>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</si>
  <si>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</si>
  <si>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</si>
  <si>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</si>
  <si>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</si>
  <si>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</si>
  <si>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</si>
  <si>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</si>
  <si>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</si>
  <si>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</si>
  <si>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</si>
  <si>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</si>
  <si>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</si>
  <si>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</si>
  <si>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</si>
  <si>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</si>
  <si>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</si>
  <si>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</si>
  <si>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</si>
  <si>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</si>
  <si>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</si>
  <si>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</si>
  <si>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</si>
  <si>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</si>
  <si>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</si>
  <si>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</si>
  <si>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</si>
  <si>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</si>
  <si>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</si>
  <si>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</si>
  <si>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</si>
  <si>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</si>
  <si>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</si>
  <si>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</si>
  <si>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</si>
  <si>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</si>
  <si>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</si>
  <si>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</si>
  <si>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</si>
  <si>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</si>
  <si>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</si>
  <si>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</si>
  <si>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</si>
  <si>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</si>
  <si>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</si>
  <si>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</si>
  <si>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</si>
  <si>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</si>
  <si>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</si>
  <si>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</si>
  <si>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</si>
  <si>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</si>
  <si>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</si>
  <si>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</si>
  <si>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</si>
  <si>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</si>
  <si>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</si>
  <si>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</si>
  <si>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</si>
  <si>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</si>
  <si>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</si>
  <si>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</si>
  <si>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</si>
  <si>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</si>
  <si>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</si>
  <si>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</si>
  <si>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</si>
  <si>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</si>
  <si>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</si>
  <si>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</si>
  <si>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</si>
  <si>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</si>
  <si>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</si>
  <si>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</si>
  <si>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</si>
  <si>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</si>
  <si>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</si>
  <si>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</si>
  <si>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</si>
  <si>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</si>
  <si>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</si>
  <si>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</si>
  <si>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</si>
  <si>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</si>
  <si>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</si>
  <si>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</si>
  <si>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</si>
  <si>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</si>
  <si>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</si>
  <si>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</si>
  <si>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</si>
  <si>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</si>
  <si>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</si>
  <si>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</si>
  <si>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</si>
  <si>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</si>
  <si>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</si>
  <si>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</si>
  <si>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</si>
  <si>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</si>
  <si>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</si>
  <si>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</si>
  <si>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</si>
  <si>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</si>
  <si>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</si>
  <si>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</si>
  <si>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</si>
  <si>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</si>
  <si>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</si>
  <si>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</si>
  <si>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</si>
  <si>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</si>
  <si>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</si>
  <si>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</si>
  <si>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</si>
  <si>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</si>
  <si>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</si>
  <si>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</si>
  <si>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</si>
  <si>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</si>
  <si>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</si>
  <si>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</si>
  <si>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</si>
  <si>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</si>
  <si>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</si>
  <si>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</si>
  <si>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</si>
  <si>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</si>
  <si>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</si>
  <si>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</si>
  <si>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</si>
  <si>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</si>
  <si>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</si>
  <si>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</si>
  <si>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</si>
  <si>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</si>
  <si>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</si>
  <si>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</si>
  <si>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</si>
  <si>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</si>
  <si>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</si>
  <si>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</si>
  <si>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</si>
  <si>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</si>
  <si>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</si>
  <si>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</si>
  <si>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</si>
  <si>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</si>
  <si>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</si>
  <si>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</si>
  <si>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</si>
  <si>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</si>
  <si>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</si>
  <si>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</si>
  <si>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</si>
  <si>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</si>
  <si>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</si>
  <si>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</si>
  <si>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</si>
  <si>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</si>
  <si>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</si>
  <si>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</si>
  <si>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</si>
  <si>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</si>
  <si>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</si>
  <si>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</si>
  <si>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</si>
  <si>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</si>
  <si>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</si>
  <si>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</si>
  <si>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</si>
  <si>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</si>
  <si>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</si>
  <si>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</si>
  <si>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</si>
  <si>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</si>
  <si>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</si>
  <si>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</si>
  <si>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</si>
  <si>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</si>
  <si>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</si>
  <si>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</si>
  <si>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</si>
  <si>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</si>
  <si>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</si>
  <si>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</si>
  <si>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</si>
  <si>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</si>
  <si>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</si>
  <si>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</si>
  <si>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</si>
  <si>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</si>
  <si>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</si>
  <si>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</si>
  <si>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</si>
  <si>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</si>
  <si>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</si>
  <si>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</si>
  <si>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</si>
  <si>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</si>
  <si>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</si>
  <si>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</si>
  <si>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</si>
  <si>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</si>
  <si>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</si>
  <si>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</si>
  <si>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</si>
  <si>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</si>
  <si>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</si>
  <si>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</si>
  <si>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</si>
  <si>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</si>
  <si>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</si>
  <si>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</si>
  <si>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</si>
  <si>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</si>
  <si>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</si>
  <si>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</si>
  <si>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</si>
  <si>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</si>
  <si>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</si>
  <si>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</si>
  <si>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</si>
  <si>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</si>
  <si>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</si>
  <si>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</si>
  <si>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</si>
  <si>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</si>
  <si>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</si>
  <si>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</si>
  <si>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</si>
  <si>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</si>
  <si>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</si>
  <si>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</si>
  <si>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</si>
  <si>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</si>
  <si>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</si>
  <si>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</si>
  <si>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</si>
  <si>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</si>
  <si>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</si>
  <si>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</si>
  <si>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</si>
  <si>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</si>
  <si>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</si>
  <si>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</si>
  <si>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</si>
  <si>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</si>
  <si>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</si>
  <si>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</si>
  <si>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</si>
  <si>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</si>
  <si>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</si>
  <si>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</si>
  <si>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</si>
  <si>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</si>
  <si>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</si>
  <si>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</si>
  <si>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</si>
  <si>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</si>
  <si>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</si>
  <si>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</si>
  <si>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</si>
  <si>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</si>
  <si>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</si>
  <si>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</si>
  <si>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</si>
  <si>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</si>
  <si>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</si>
  <si>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</si>
  <si>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</si>
  <si>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</si>
  <si>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</si>
  <si>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</si>
  <si>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</si>
  <si>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</si>
  <si>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</si>
  <si>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</si>
  <si>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</si>
  <si>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</si>
  <si>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</si>
  <si>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</si>
  <si>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</si>
  <si>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</si>
  <si>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</si>
  <si>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</si>
  <si>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</si>
  <si>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</si>
  <si>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</si>
  <si>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</si>
  <si>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</si>
  <si>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</si>
  <si>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</si>
  <si>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</si>
  <si>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</si>
  <si>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</si>
  <si>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</si>
  <si>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</si>
  <si>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</si>
  <si>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</si>
  <si>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</si>
  <si>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</si>
  <si>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</si>
  <si>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</si>
  <si>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</si>
  <si>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</si>
  <si>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</si>
  <si>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</si>
  <si>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</si>
  <si>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</si>
  <si>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</si>
  <si>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</si>
  <si>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</si>
  <si>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</si>
  <si>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</si>
  <si>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</si>
  <si>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</si>
  <si>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</si>
  <si>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</si>
  <si>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</si>
  <si>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</si>
  <si>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</si>
  <si>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</si>
  <si>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</si>
  <si>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</si>
  <si>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</si>
  <si>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</si>
  <si>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</si>
  <si>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</si>
  <si>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</si>
  <si>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</si>
  <si>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</si>
  <si>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</si>
  <si>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</si>
  <si>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</si>
  <si>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</si>
  <si>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</si>
  <si>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</si>
  <si>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</si>
  <si>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</si>
  <si>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</si>
  <si>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</si>
  <si>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</si>
  <si>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</si>
  <si>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</si>
  <si>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</si>
  <si>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</si>
  <si>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</si>
  <si>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</si>
  <si>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</si>
  <si>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</si>
  <si>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</si>
  <si>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</si>
  <si>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</si>
  <si>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</si>
  <si>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</si>
  <si>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</si>
  <si>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</si>
  <si>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</si>
  <si>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</si>
  <si>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</si>
  <si>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</si>
  <si>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</si>
  <si>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</si>
  <si>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</si>
  <si>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</si>
  <si>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</si>
  <si>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</si>
  <si>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</si>
  <si>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</si>
  <si>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</si>
  <si>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</si>
  <si>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</si>
  <si>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</si>
  <si>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</si>
  <si>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</si>
  <si>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</si>
  <si>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</si>
  <si>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</si>
  <si>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</si>
  <si>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</si>
  <si>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</si>
  <si>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</si>
  <si>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</si>
  <si>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</si>
  <si>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</si>
  <si>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</si>
  <si>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</si>
  <si>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</si>
  <si>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</si>
  <si>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</si>
  <si>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</si>
  <si>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</si>
  <si>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</si>
  <si>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</si>
  <si>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</si>
  <si>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</si>
  <si>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</si>
  <si>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</si>
  <si>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</si>
  <si>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</si>
  <si>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</si>
  <si>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</si>
  <si>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</si>
  <si>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</si>
  <si>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</si>
  <si>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</si>
  <si>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</si>
  <si>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</si>
  <si>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</si>
  <si>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</si>
  <si>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</si>
  <si>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</si>
  <si>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</si>
  <si>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</si>
  <si>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</si>
  <si>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</si>
  <si>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</si>
  <si>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</si>
  <si>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</si>
  <si>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</si>
  <si>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</si>
  <si>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</si>
  <si>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</si>
  <si>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</si>
  <si>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</si>
  <si>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</si>
  <si>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</si>
  <si>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</si>
  <si>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</si>
  <si>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</si>
  <si>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</si>
  <si>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</si>
  <si>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</si>
  <si>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</si>
  <si>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</si>
  <si>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</si>
  <si>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</si>
  <si>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</si>
  <si>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</si>
  <si>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</si>
  <si>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</si>
  <si>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</si>
  <si>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</si>
  <si>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</si>
  <si>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</si>
  <si>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</si>
  <si>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</si>
  <si>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</si>
  <si>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</si>
  <si>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</si>
  <si>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</si>
  <si>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</si>
  <si>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</si>
  <si>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</si>
  <si>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</si>
  <si>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</si>
  <si>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</si>
  <si>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</si>
  <si>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</si>
  <si>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</si>
  <si>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</si>
  <si>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</si>
  <si>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</si>
  <si>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</si>
  <si>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</si>
  <si>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</si>
  <si>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</si>
  <si>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</si>
  <si>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</si>
  <si>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</si>
  <si>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</si>
  <si>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</si>
  <si>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</si>
  <si>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</si>
  <si>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</si>
  <si>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</si>
  <si>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</si>
  <si>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</si>
  <si>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</si>
  <si>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</si>
  <si>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</si>
  <si>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</si>
  <si>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</si>
  <si>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</si>
  <si>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</si>
  <si>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</si>
  <si>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</si>
  <si>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</si>
  <si>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</si>
  <si>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</si>
  <si>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</si>
  <si>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</si>
  <si>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</si>
  <si>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</si>
  <si>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</si>
  <si>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</si>
  <si>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</si>
  <si>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</si>
  <si>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</si>
  <si>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</si>
  <si>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</si>
  <si>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</si>
  <si>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</si>
  <si>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</si>
  <si>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</si>
  <si>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</si>
  <si>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</si>
  <si>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</si>
  <si>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</si>
  <si>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</si>
  <si>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</si>
  <si>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</si>
  <si>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</si>
  <si>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</si>
  <si>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</si>
  <si>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</si>
  <si>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</si>
  <si>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</si>
  <si>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</si>
  <si>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</si>
  <si>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</si>
  <si>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</si>
  <si>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</si>
  <si>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</si>
  <si>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</si>
  <si>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</si>
  <si>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</si>
  <si>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</si>
  <si>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</si>
  <si>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</si>
  <si>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</si>
  <si>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</si>
  <si>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</si>
  <si>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</si>
  <si>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</si>
  <si>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</si>
  <si>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</si>
  <si>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</si>
  <si>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</si>
  <si>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</si>
  <si>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</si>
  <si>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</si>
  <si>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</si>
  <si>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</si>
  <si>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</si>
  <si>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</si>
  <si>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</si>
  <si>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</si>
  <si>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</si>
  <si>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</si>
  <si>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</si>
  <si>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</si>
  <si>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</si>
  <si>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</si>
  <si>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</si>
  <si>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</si>
  <si>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</si>
  <si>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</si>
  <si>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</si>
  <si>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</si>
  <si>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</si>
  <si>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</si>
  <si>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</si>
  <si>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</si>
  <si>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</si>
  <si>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</si>
  <si>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</si>
  <si>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</si>
  <si>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</si>
  <si>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</si>
  <si>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</si>
  <si>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</si>
  <si>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</si>
  <si>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</si>
  <si>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</si>
  <si>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</si>
  <si>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</si>
  <si>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</si>
  <si>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</si>
  <si>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</si>
  <si>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</si>
  <si>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</si>
  <si>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</si>
  <si>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</si>
  <si>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</si>
  <si>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</si>
  <si>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</si>
  <si>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</si>
  <si>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</si>
  <si>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</si>
  <si>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</si>
  <si>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</si>
  <si>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</si>
  <si>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</si>
  <si>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</si>
  <si>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</si>
  <si>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</si>
  <si>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</si>
  <si>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</si>
  <si>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</si>
  <si>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</si>
  <si>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</si>
  <si>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</si>
  <si>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</si>
  <si>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</si>
  <si>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</si>
  <si>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</si>
  <si>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</si>
  <si>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</si>
  <si>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</si>
  <si>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</si>
  <si>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</si>
  <si>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</si>
  <si>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</si>
  <si>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</si>
  <si>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</si>
  <si>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</si>
  <si>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</si>
  <si>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</si>
  <si>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</si>
  <si>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</si>
  <si>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</si>
  <si>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</si>
  <si>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</si>
  <si>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</si>
  <si>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</si>
  <si>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</si>
  <si>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</si>
  <si>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</si>
  <si>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</si>
  <si>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</si>
  <si>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</si>
  <si>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</si>
  <si>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</si>
  <si>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</si>
  <si>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</si>
  <si>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</si>
  <si>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</si>
  <si>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</si>
  <si>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</si>
  <si>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</si>
  <si>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</si>
  <si>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</si>
  <si>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</si>
  <si>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</si>
  <si>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</si>
  <si>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</si>
  <si>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</si>
  <si>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</si>
  <si>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</si>
  <si>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</si>
  <si>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</si>
  <si>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</si>
  <si>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</si>
  <si>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</si>
  <si>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</si>
  <si>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</si>
  <si>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</si>
  <si>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</si>
  <si>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</si>
  <si>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</si>
  <si>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</si>
  <si>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</si>
  <si>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</si>
  <si>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</si>
  <si>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</si>
  <si>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</si>
  <si>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</si>
  <si>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</si>
  <si>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</si>
  <si>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</si>
  <si>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</si>
  <si>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</si>
  <si>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</si>
  <si>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</si>
  <si>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</si>
  <si>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</si>
  <si>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</si>
  <si>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</si>
  <si>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</si>
  <si>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</si>
  <si>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</si>
  <si>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</si>
  <si>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</si>
  <si>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</si>
  <si>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</si>
  <si>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</si>
  <si>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</si>
  <si>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</si>
  <si>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</si>
  <si>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</si>
  <si>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</si>
  <si>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</si>
  <si>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</si>
  <si>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</si>
  <si>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</si>
  <si>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</si>
  <si>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</si>
  <si>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</si>
  <si>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</si>
  <si>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</si>
  <si>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</si>
  <si>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</si>
  <si>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</si>
  <si>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</si>
  <si>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</si>
  <si>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</si>
  <si>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</si>
  <si>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</si>
  <si>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</si>
  <si>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</si>
  <si>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</si>
  <si>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</si>
  <si>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</si>
  <si>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</si>
  <si>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</si>
  <si>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</si>
  <si>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</si>
  <si>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</si>
  <si>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</si>
  <si>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</si>
  <si>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</si>
  <si>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</si>
  <si>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</si>
  <si>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</si>
  <si>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</si>
  <si>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</si>
  <si>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</si>
  <si>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</si>
  <si>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</si>
  <si>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</si>
  <si>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</si>
  <si>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</si>
  <si>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</si>
  <si>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</si>
  <si>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</si>
  <si>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</si>
  <si>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</si>
  <si>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</si>
  <si>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</si>
  <si>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</si>
  <si>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</si>
  <si>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</si>
  <si>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</si>
  <si>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</si>
  <si>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</si>
  <si>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</si>
  <si>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</si>
  <si>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</si>
  <si>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</si>
  <si>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</si>
  <si>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</si>
  <si>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</si>
  <si>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</si>
  <si>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</si>
  <si>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</si>
  <si>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</si>
  <si>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</si>
  <si>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</si>
  <si>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</si>
  <si>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</si>
  <si>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</si>
  <si>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</si>
  <si>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</si>
  <si>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</si>
  <si>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</si>
  <si>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</si>
  <si>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</si>
  <si>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</si>
  <si>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</si>
  <si>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</si>
  <si>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</si>
  <si>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</si>
  <si>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</si>
  <si>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</si>
  <si>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</si>
  <si>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</si>
  <si>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</si>
  <si>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</si>
  <si>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</si>
  <si>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</si>
  <si>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</si>
  <si>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</si>
  <si>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</si>
  <si>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</si>
  <si>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</si>
  <si>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</si>
  <si>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</si>
  <si>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</si>
  <si>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</si>
  <si>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</si>
  <si>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</si>
  <si>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</si>
  <si>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</si>
  <si>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</si>
  <si>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</si>
  <si>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</si>
  <si>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</si>
  <si>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</si>
  <si>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</si>
  <si>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</si>
  <si>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</si>
  <si>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</si>
  <si>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</si>
  <si>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</si>
  <si>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</si>
  <si>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</si>
  <si>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</si>
  <si>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</si>
  <si>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</si>
  <si>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</si>
  <si>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</si>
  <si>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</si>
  <si>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</si>
  <si>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</si>
  <si>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</si>
  <si>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</si>
  <si>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</si>
  <si>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</si>
  <si>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</si>
  <si>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</si>
  <si>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</si>
  <si>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</si>
  <si>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</si>
  <si>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</si>
  <si>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</si>
  <si>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</si>
  <si>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</si>
  <si>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</si>
  <si>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</si>
  <si>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</si>
  <si>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</si>
  <si>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</si>
  <si>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</si>
  <si>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</si>
  <si>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</si>
  <si>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</si>
  <si>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</si>
  <si>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</si>
  <si>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</si>
  <si>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</si>
  <si>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</si>
  <si>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</si>
  <si>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</si>
  <si>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</si>
  <si>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</si>
  <si>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</si>
  <si>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</si>
  <si>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</si>
  <si>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</si>
  <si>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</si>
  <si>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</si>
  <si>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</si>
  <si>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</si>
  <si>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</si>
  <si>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</si>
  <si>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</si>
  <si>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</si>
  <si>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</si>
  <si>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</si>
  <si>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</si>
  <si>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</si>
  <si>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</si>
  <si>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</si>
  <si>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</si>
  <si>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</si>
  <si>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</si>
  <si>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</si>
  <si>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</si>
  <si>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</si>
  <si>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</si>
  <si>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</si>
  <si>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</si>
  <si>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</si>
  <si>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</si>
  <si>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</si>
  <si>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</si>
  <si>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</si>
  <si>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</si>
  <si>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</si>
  <si>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</si>
  <si>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</si>
  <si>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</si>
  <si>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</si>
  <si>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</si>
  <si>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</si>
  <si>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</si>
  <si>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</si>
  <si>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</si>
  <si>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</si>
  <si>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</si>
  <si>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</si>
  <si>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</si>
  <si>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</si>
  <si>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</si>
  <si>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</si>
  <si>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</si>
  <si>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</si>
  <si>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</si>
  <si>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</si>
  <si>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</si>
  <si>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</si>
  <si>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</si>
  <si>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</si>
  <si>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</si>
  <si>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</si>
  <si>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</si>
  <si>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</si>
  <si>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</si>
  <si>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</si>
  <si>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</si>
  <si>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</si>
  <si>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</si>
  <si>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</si>
  <si>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</si>
  <si>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</si>
  <si>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</si>
  <si>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</si>
  <si>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</si>
  <si>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</si>
  <si>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</si>
  <si>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</si>
  <si>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</si>
  <si>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</si>
  <si>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</si>
  <si>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</si>
  <si>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</si>
  <si>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</si>
  <si>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</si>
  <si>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</si>
  <si>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</si>
  <si>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</si>
  <si>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</si>
  <si>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</si>
  <si>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</si>
  <si>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</si>
  <si>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</si>
  <si>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</si>
  <si>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</si>
  <si>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</si>
  <si>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</si>
  <si>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</si>
  <si>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</si>
  <si>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</si>
  <si>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</si>
  <si>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</si>
  <si>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</si>
  <si>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</si>
  <si>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</si>
  <si>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</si>
  <si>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</si>
  <si>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</si>
  <si>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</si>
  <si>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</si>
  <si>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</si>
  <si>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</si>
  <si>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</si>
  <si>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</si>
  <si>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</si>
  <si>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</si>
  <si>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</si>
  <si>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</si>
  <si>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</si>
  <si>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</si>
  <si>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</si>
  <si>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</si>
  <si>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</si>
  <si>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</si>
  <si>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</si>
  <si>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</si>
  <si>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</si>
  <si>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</si>
  <si>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</si>
  <si>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</si>
  <si>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</si>
  <si>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</si>
  <si>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</si>
  <si>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</si>
  <si>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</si>
  <si>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</si>
  <si>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</si>
  <si>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</si>
  <si>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</si>
  <si>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</si>
  <si>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</si>
  <si>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</si>
  <si>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</si>
  <si>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</si>
  <si>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</si>
  <si>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</si>
  <si>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</si>
  <si>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</si>
  <si>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</si>
  <si>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</si>
  <si>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</si>
  <si>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</si>
  <si>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</si>
  <si>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</si>
  <si>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</si>
  <si>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</si>
  <si>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</si>
  <si>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</si>
  <si>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</si>
  <si>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</si>
  <si>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</si>
  <si>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</si>
  <si>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</si>
  <si>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</si>
  <si>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</si>
  <si>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</si>
  <si>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</si>
  <si>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</si>
  <si>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</si>
  <si>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</si>
  <si>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</si>
  <si>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</si>
  <si>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</si>
  <si>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</si>
  <si>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</si>
  <si>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</si>
  <si>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</si>
  <si>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</si>
  <si>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</si>
  <si>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</si>
  <si>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</si>
  <si>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</si>
  <si>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</si>
  <si>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</si>
  <si>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</si>
  <si>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</si>
  <si>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</si>
  <si>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</si>
  <si>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</si>
  <si>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</si>
  <si>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</si>
  <si>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</si>
  <si>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</si>
  <si>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</si>
  <si>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</si>
  <si>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</si>
  <si>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</si>
  <si>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</si>
  <si>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</si>
  <si>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</si>
  <si>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</si>
  <si>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</si>
  <si>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</si>
  <si>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</si>
  <si>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</si>
  <si>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</si>
  <si>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</si>
  <si>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</si>
  <si>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</si>
  <si>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</si>
  <si>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</si>
  <si>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</si>
  <si>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</si>
  <si>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</si>
  <si>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</si>
  <si>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</si>
  <si>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</si>
  <si>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</si>
  <si>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</si>
  <si>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</si>
  <si>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</si>
  <si>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</si>
  <si>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</si>
  <si>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</si>
  <si>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</si>
  <si>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</si>
  <si>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</si>
  <si>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</si>
  <si>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</si>
  <si>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</si>
  <si>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</si>
  <si>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</si>
  <si>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</si>
  <si>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</si>
  <si>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</si>
  <si>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</si>
  <si>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</si>
  <si>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</si>
  <si>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</si>
  <si>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</si>
  <si>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</si>
  <si>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</si>
  <si>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</si>
  <si>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</si>
  <si>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</si>
  <si>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</si>
  <si>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</si>
  <si>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</si>
  <si>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</si>
  <si>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</si>
  <si>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</si>
  <si>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</si>
  <si>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</si>
  <si>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</si>
  <si>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</si>
  <si>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</si>
  <si>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</si>
  <si>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</si>
  <si>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</si>
  <si>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</si>
  <si>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</si>
  <si>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</si>
  <si>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</si>
  <si>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</si>
  <si>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</si>
  <si>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</si>
  <si>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</si>
  <si>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</si>
  <si>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</si>
  <si>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</si>
  <si>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</si>
  <si>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</si>
  <si>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</si>
  <si>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</si>
  <si>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</si>
  <si>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</si>
  <si>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</si>
  <si>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</si>
  <si>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</si>
  <si>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</si>
  <si>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</si>
  <si>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</si>
  <si>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</si>
  <si>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</si>
  <si>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</si>
  <si>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</si>
  <si>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</si>
  <si>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</si>
  <si>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</si>
  <si>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</si>
  <si>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</si>
  <si>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</si>
  <si>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</si>
  <si>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</si>
  <si>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</si>
  <si>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</si>
  <si>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</si>
  <si>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</si>
  <si>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</si>
  <si>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</si>
  <si>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</si>
  <si>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</si>
  <si>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</si>
  <si>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</si>
  <si>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</si>
  <si>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</si>
  <si>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</si>
  <si>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</si>
  <si>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</si>
  <si>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</si>
  <si>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</si>
  <si>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</si>
  <si>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</si>
  <si>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</si>
  <si>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</si>
  <si>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</si>
  <si>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</si>
  <si>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</si>
  <si>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</si>
  <si>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</si>
  <si>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</si>
  <si>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</si>
  <si>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</si>
  <si>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</si>
  <si>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</si>
  <si>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</si>
  <si>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</si>
  <si>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</si>
  <si>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</si>
  <si>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</si>
  <si>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</si>
  <si>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</si>
  <si>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</si>
  <si>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</si>
  <si>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</si>
  <si>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</si>
  <si>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</si>
  <si>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</si>
  <si>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</si>
  <si>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</si>
  <si>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</si>
  <si>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</si>
  <si>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</si>
  <si>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</si>
  <si>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</si>
  <si>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</si>
  <si>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</si>
  <si>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</si>
  <si>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</si>
  <si>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</si>
  <si>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</si>
  <si>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</si>
  <si>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</si>
  <si>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</si>
  <si>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</si>
  <si>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</si>
  <si>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</si>
  <si>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</si>
  <si>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</si>
  <si>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</si>
  <si>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</si>
  <si>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</si>
  <si>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</si>
  <si>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</si>
  <si>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</si>
  <si>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</si>
  <si>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</si>
  <si>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</si>
  <si>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</si>
  <si>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</si>
  <si>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</si>
  <si>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</si>
  <si>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</si>
  <si>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</si>
  <si>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</si>
  <si>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</si>
  <si>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</si>
  <si>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</si>
  <si>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</si>
  <si>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</si>
  <si>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</si>
  <si>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</si>
  <si>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</si>
  <si>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</si>
  <si>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</si>
  <si>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</si>
  <si>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</si>
  <si>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</si>
  <si>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</si>
  <si>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</si>
  <si>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</si>
  <si>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</si>
  <si>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</si>
  <si>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</si>
  <si>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</si>
  <si>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</si>
  <si>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</si>
  <si>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</si>
  <si>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</si>
  <si>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</si>
  <si>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</si>
  <si>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</si>
  <si>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</si>
  <si>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</si>
  <si>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</si>
  <si>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</si>
  <si>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</si>
  <si>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</si>
  <si>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</si>
  <si>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</si>
  <si>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</si>
  <si>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</si>
  <si>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</si>
  <si>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</si>
  <si>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</si>
  <si>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</si>
  <si>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</si>
  <si>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</si>
  <si>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</si>
  <si>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</si>
  <si>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</si>
  <si>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</si>
  <si>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</si>
  <si>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</si>
  <si>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</si>
  <si>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</si>
  <si>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</si>
  <si>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</si>
  <si>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</si>
  <si>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</si>
  <si>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</si>
  <si>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</si>
  <si>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</si>
  <si>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</si>
  <si>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</si>
  <si>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</si>
  <si>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</si>
  <si>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</si>
  <si>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</si>
  <si>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</si>
  <si>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</si>
  <si>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</si>
  <si>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</si>
  <si>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</si>
  <si>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</si>
  <si>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</si>
  <si>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</si>
  <si>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</si>
  <si>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</si>
  <si>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</si>
  <si>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</si>
  <si>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</si>
  <si>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</si>
  <si>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</si>
  <si>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</si>
  <si>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</si>
  <si>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</si>
  <si>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</si>
  <si>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</si>
  <si>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</si>
  <si>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</si>
  <si>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</si>
  <si>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</si>
  <si>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</si>
  <si>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</si>
  <si>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</si>
  <si>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</si>
  <si>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</si>
  <si>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</si>
  <si>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</si>
  <si>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</si>
  <si>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</si>
  <si>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</si>
  <si>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</si>
  <si>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</si>
  <si>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</si>
  <si>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</si>
  <si>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</si>
  <si>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</si>
  <si>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</si>
  <si>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</si>
  <si>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</si>
  <si>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</si>
  <si>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</si>
  <si>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</si>
  <si>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</si>
  <si>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</si>
  <si>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</si>
  <si>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</si>
  <si>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</si>
  <si>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</si>
  <si>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</si>
  <si>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</si>
  <si>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</si>
  <si>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</si>
  <si>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</si>
  <si>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</si>
  <si>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</si>
  <si>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</si>
  <si>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</si>
  <si>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</si>
  <si>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</si>
  <si>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</si>
  <si>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</si>
  <si>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</si>
  <si>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</si>
  <si>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</si>
  <si>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</si>
  <si>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</si>
  <si>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</si>
  <si>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</si>
  <si>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</si>
  <si>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</si>
  <si>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</si>
  <si>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</si>
  <si>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</si>
  <si>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</si>
  <si>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</si>
  <si>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</si>
  <si>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</si>
  <si>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</si>
  <si>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</si>
  <si>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</si>
  <si>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</si>
  <si>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</si>
  <si>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</si>
  <si>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</si>
  <si>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</si>
  <si>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</si>
  <si>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</si>
  <si>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</si>
  <si>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</si>
  <si>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</si>
  <si>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</si>
  <si>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</si>
  <si>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</si>
  <si>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</si>
  <si>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</si>
  <si>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</si>
  <si>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</si>
  <si>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</si>
  <si>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</si>
  <si>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</si>
  <si>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</si>
  <si>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</si>
  <si>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</si>
  <si>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</si>
  <si>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</si>
  <si>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</si>
  <si>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</si>
  <si>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</si>
  <si>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</si>
  <si>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</si>
  <si>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</si>
  <si>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</si>
  <si>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</si>
  <si>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</si>
  <si>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</si>
  <si>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</si>
  <si>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</si>
  <si>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</si>
  <si>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</si>
  <si>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</si>
  <si>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</si>
  <si>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</si>
  <si>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</si>
  <si>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</si>
  <si>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</si>
  <si>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</si>
  <si>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</si>
  <si>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</si>
  <si>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</si>
  <si>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</si>
  <si>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</si>
  <si>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</si>
  <si>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</si>
  <si>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</si>
  <si>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</si>
  <si>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</si>
  <si>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</si>
  <si>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</si>
  <si>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</si>
  <si>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</si>
  <si>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</si>
  <si>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</si>
  <si>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</si>
  <si>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</si>
  <si>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</si>
  <si>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</si>
  <si>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</si>
  <si>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</si>
  <si>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</si>
  <si>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</si>
  <si>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</si>
  <si>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</si>
  <si>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</si>
  <si>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</si>
  <si>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</si>
  <si>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</si>
  <si>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</si>
  <si>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</si>
  <si>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</si>
  <si>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</si>
  <si>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</si>
  <si>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</si>
  <si>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</si>
  <si>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</si>
  <si>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</si>
  <si>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</si>
  <si>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</si>
  <si>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</si>
  <si>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</si>
  <si>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</si>
  <si>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</si>
  <si>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</si>
  <si>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</si>
  <si>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</si>
  <si>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</si>
  <si>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</si>
  <si>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</si>
  <si>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</si>
  <si>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</si>
  <si>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</si>
  <si>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</si>
  <si>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</si>
  <si>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</si>
  <si>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</si>
  <si>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</si>
  <si>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</si>
  <si>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</si>
  <si>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</si>
  <si>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</si>
  <si>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</si>
  <si>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</si>
  <si>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</si>
  <si>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</si>
  <si>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</si>
  <si>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</si>
  <si>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</si>
  <si>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</si>
  <si>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</si>
  <si>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</si>
  <si>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</si>
  <si>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</si>
  <si>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</si>
  <si>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</si>
  <si>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</si>
  <si>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</si>
  <si>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</si>
  <si>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</si>
  <si>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</si>
  <si>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</si>
  <si>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</si>
  <si>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</si>
  <si>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</si>
  <si>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</si>
  <si>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</si>
  <si>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</si>
  <si>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</si>
  <si>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</si>
  <si>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</si>
  <si>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</si>
  <si>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</si>
  <si>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</si>
  <si>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</si>
  <si>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</si>
  <si>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</si>
  <si>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</si>
  <si>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</si>
  <si>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</si>
  <si>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</si>
  <si>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</si>
  <si>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</si>
  <si>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</si>
  <si>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</si>
  <si>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</si>
  <si>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</si>
  <si>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</si>
  <si>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</si>
  <si>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</si>
  <si>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</si>
  <si>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</si>
  <si>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</si>
  <si>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</si>
  <si>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</si>
  <si>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</si>
  <si>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</si>
  <si>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</si>
  <si>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</si>
  <si>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</si>
  <si>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</si>
  <si>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</si>
  <si>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</si>
  <si>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</si>
  <si>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</si>
  <si>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</si>
  <si>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</si>
  <si>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</si>
  <si>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</si>
  <si>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</si>
  <si>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</si>
  <si>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</si>
  <si>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</si>
  <si>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</si>
  <si>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</si>
  <si>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</si>
  <si>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</si>
  <si>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</si>
  <si>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</si>
  <si>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</si>
  <si>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</si>
  <si>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</si>
  <si>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</si>
  <si>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</si>
  <si>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</si>
  <si>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</si>
  <si>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</si>
  <si>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</si>
  <si>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</si>
  <si>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</si>
  <si>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</si>
  <si>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</si>
  <si>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</si>
  <si>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</si>
  <si>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</si>
  <si>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</si>
  <si>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</si>
  <si>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</si>
  <si>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</si>
  <si>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</si>
  <si>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</si>
  <si>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</si>
  <si>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</si>
  <si>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</si>
  <si>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</si>
  <si>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</si>
  <si>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</si>
  <si>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</si>
  <si>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</si>
  <si>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</si>
  <si>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</si>
  <si>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</si>
  <si>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</si>
  <si>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</si>
  <si>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</si>
  <si>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</si>
  <si>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</si>
  <si>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</si>
  <si>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</si>
  <si>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</si>
  <si>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</si>
  <si>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</si>
  <si>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</si>
  <si>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</si>
  <si>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</si>
  <si>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</si>
  <si>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</si>
  <si>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</si>
  <si>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</si>
  <si>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</si>
  <si>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</si>
  <si>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</si>
  <si>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</si>
  <si>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</si>
  <si>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</si>
  <si>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</si>
  <si>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</si>
  <si>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</si>
  <si>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</si>
  <si>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</si>
  <si>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</si>
  <si>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</si>
  <si>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</si>
  <si>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</si>
  <si>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</si>
  <si>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</si>
  <si>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</si>
  <si>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</si>
  <si>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</si>
  <si>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</si>
  <si>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</si>
  <si>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</si>
  <si>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</si>
  <si>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</si>
  <si>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</si>
  <si>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</si>
  <si>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</si>
  <si>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</si>
  <si>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</si>
  <si>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</si>
  <si>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</si>
  <si>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</si>
  <si>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</si>
  <si>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</si>
  <si>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</si>
  <si>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</si>
  <si>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</si>
  <si>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</si>
  <si>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</si>
  <si>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</si>
  <si>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</si>
  <si>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</si>
  <si>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</si>
  <si>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</si>
  <si>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</si>
  <si>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</si>
  <si>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</si>
  <si>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</si>
  <si>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</si>
  <si>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</si>
  <si>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</si>
  <si>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</si>
  <si>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</si>
  <si>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</si>
  <si>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</si>
  <si>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</si>
  <si>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</si>
  <si>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</si>
  <si>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</si>
  <si>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</si>
  <si>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</si>
  <si>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</si>
  <si>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</si>
  <si>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</si>
  <si>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</si>
  <si>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</si>
  <si>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</si>
  <si>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</si>
  <si>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</si>
  <si>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</si>
  <si>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</si>
  <si>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</si>
  <si>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</si>
  <si>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</si>
  <si>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</si>
  <si>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</si>
  <si>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</si>
  <si>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</si>
  <si>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</si>
  <si>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</si>
  <si>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</si>
  <si>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</si>
  <si>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</si>
  <si>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</si>
  <si>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</si>
  <si>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</si>
  <si>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</si>
  <si>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</si>
  <si>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</si>
  <si>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</si>
  <si>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</si>
  <si>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</si>
  <si>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</si>
  <si>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</si>
  <si>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</si>
  <si>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</si>
  <si>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</si>
  <si>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</si>
  <si>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</si>
  <si>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</si>
  <si>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</si>
  <si>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</si>
  <si>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</si>
  <si>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</si>
  <si>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</si>
  <si>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</si>
  <si>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</si>
  <si>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</si>
  <si>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</si>
  <si>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</si>
  <si>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</si>
  <si>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</si>
  <si>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</si>
  <si>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</si>
  <si>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</si>
  <si>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</si>
  <si>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</si>
  <si>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</si>
  <si>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</si>
  <si>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</si>
  <si>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</si>
  <si>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</si>
  <si>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</si>
  <si>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</si>
  <si>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</si>
  <si>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</si>
  <si>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</si>
  <si>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</si>
  <si>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</si>
  <si>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</si>
  <si>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</si>
  <si>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</si>
  <si>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</si>
  <si>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</si>
  <si>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</si>
  <si>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</si>
  <si>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</si>
  <si>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</si>
  <si>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</si>
  <si>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</si>
  <si>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</si>
  <si>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</si>
  <si>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</si>
  <si>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</si>
  <si>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</si>
  <si>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</si>
  <si>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</si>
  <si>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</si>
  <si>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</si>
  <si>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</si>
  <si>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</si>
  <si>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</si>
  <si>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</si>
  <si>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</si>
  <si>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</si>
  <si>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</si>
  <si>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</si>
  <si>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</si>
  <si>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</si>
  <si>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</si>
  <si>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</si>
  <si>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</si>
  <si>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</si>
  <si>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</si>
  <si>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</si>
  <si>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</si>
  <si>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</si>
  <si>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</si>
  <si>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</si>
  <si>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</si>
  <si>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</si>
  <si>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</si>
  <si>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</si>
  <si>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</si>
  <si>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</si>
  <si>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</si>
  <si>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</si>
  <si>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</si>
  <si>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</si>
  <si>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</si>
  <si>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</si>
  <si>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</si>
  <si>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</si>
  <si>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</si>
  <si>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</si>
  <si>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</si>
  <si>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</si>
  <si>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</si>
  <si>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</si>
  <si>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</si>
  <si>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</si>
  <si>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</si>
  <si>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</si>
  <si>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</si>
  <si>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</si>
  <si>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</si>
  <si>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</si>
  <si>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</si>
  <si>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</si>
  <si>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</si>
  <si>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</si>
  <si>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</si>
  <si>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</si>
  <si>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</si>
  <si>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</si>
  <si>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</si>
  <si>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</si>
  <si>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</si>
  <si>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</si>
  <si>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</si>
  <si>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</si>
  <si>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</si>
  <si>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</si>
  <si>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</si>
  <si>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</si>
  <si>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</si>
  <si>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</si>
  <si>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</si>
  <si>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</si>
  <si>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</si>
  <si>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</si>
  <si>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</si>
  <si>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</si>
  <si>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</si>
  <si>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</si>
  <si>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</si>
  <si>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</si>
  <si>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</si>
  <si>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</si>
  <si>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</si>
  <si>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</si>
  <si>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</si>
  <si>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</si>
  <si>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</si>
  <si>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</si>
  <si>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</si>
  <si>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</si>
  <si>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</si>
  <si>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</si>
  <si>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</si>
  <si>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</si>
  <si>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</si>
  <si>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</si>
  <si>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</si>
  <si>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</si>
  <si>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</si>
  <si>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</si>
  <si>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</si>
  <si>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</si>
  <si>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</si>
  <si>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</si>
  <si>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</si>
  <si>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</si>
  <si>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</si>
  <si>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</si>
  <si>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</si>
  <si>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</si>
  <si>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</si>
  <si>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</si>
  <si>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</si>
  <si>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</si>
  <si>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</si>
  <si>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</si>
  <si>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</si>
  <si>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</si>
  <si>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</si>
  <si>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</si>
  <si>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</si>
  <si>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</si>
  <si>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</si>
  <si>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</si>
  <si>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</si>
  <si>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</si>
  <si>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</si>
  <si>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</si>
  <si>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</si>
  <si>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</si>
  <si>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</si>
  <si>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</si>
  <si>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</si>
  <si>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</si>
  <si>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</si>
  <si>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</si>
  <si>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</si>
  <si>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</si>
  <si>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</si>
  <si>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</si>
  <si>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</si>
  <si>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</si>
  <si>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</si>
  <si>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</si>
  <si>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</si>
  <si>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</si>
  <si>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</si>
  <si>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</si>
  <si>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</si>
  <si>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</si>
  <si>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</si>
  <si>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</si>
  <si>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</si>
  <si>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</si>
  <si>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</si>
  <si>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</si>
  <si>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</si>
  <si>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</si>
  <si>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</si>
  <si>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</si>
  <si>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</si>
  <si>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</si>
  <si>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</si>
  <si>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</si>
  <si>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</si>
  <si>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</si>
  <si>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</si>
  <si>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</si>
  <si>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</si>
  <si>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</si>
  <si>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</si>
  <si>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</si>
  <si>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</si>
  <si>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</si>
  <si>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</si>
  <si>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</si>
  <si>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</si>
  <si>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</si>
  <si>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</si>
  <si>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</si>
  <si>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</si>
  <si>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</si>
  <si>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</si>
  <si>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</si>
  <si>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</si>
  <si>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</si>
  <si>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</si>
  <si>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</si>
  <si>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</si>
  <si>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</si>
  <si>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</si>
  <si>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</si>
  <si>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</si>
  <si>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</si>
  <si>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</si>
  <si>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</si>
  <si>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</si>
  <si>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</si>
  <si>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</si>
  <si>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</si>
  <si>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</si>
  <si>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</si>
  <si>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</si>
  <si>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</si>
  <si>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</si>
  <si>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</si>
  <si>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</si>
  <si>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</si>
  <si>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</si>
  <si>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</si>
  <si>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</si>
  <si>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</si>
  <si>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</si>
  <si>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</si>
  <si>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</si>
  <si>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</si>
  <si>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</si>
  <si>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</si>
  <si>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</si>
  <si>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</si>
  <si>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</si>
  <si>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</si>
  <si>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</si>
  <si>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</si>
  <si>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</si>
  <si>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</si>
  <si>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</si>
  <si>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</si>
  <si>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</si>
  <si>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</si>
  <si>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</si>
  <si>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</si>
  <si>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</si>
  <si>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</si>
  <si>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</si>
  <si>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</si>
  <si>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</si>
  <si>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</si>
  <si>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</si>
  <si>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</si>
  <si>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</si>
  <si>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</si>
  <si>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</si>
  <si>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</si>
  <si>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</si>
  <si>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</si>
  <si>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</si>
  <si>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</si>
  <si>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</si>
  <si>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</si>
  <si>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</si>
  <si>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</si>
  <si>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</si>
  <si>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</si>
  <si>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</si>
  <si>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</si>
  <si>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</si>
  <si>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</si>
  <si>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</si>
  <si>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</si>
  <si>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</si>
  <si>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</si>
  <si>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</si>
  <si>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</si>
  <si>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</si>
  <si>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</si>
  <si>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</si>
  <si>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</si>
  <si>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</si>
  <si>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</si>
  <si>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</si>
  <si>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</si>
  <si>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</si>
  <si>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</si>
  <si>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</si>
  <si>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</si>
  <si>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</si>
  <si>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</si>
  <si>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</si>
  <si>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</si>
  <si>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</si>
  <si>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</si>
  <si>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</si>
  <si>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</si>
  <si>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</si>
  <si>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</si>
  <si>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</si>
  <si>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</si>
  <si>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</si>
  <si>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</si>
  <si>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</si>
  <si>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</si>
  <si>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</si>
  <si>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</si>
  <si>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</si>
  <si>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</si>
  <si>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</si>
  <si>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</si>
  <si>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</si>
  <si>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</si>
  <si>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</si>
  <si>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</si>
  <si>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</si>
  <si>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</si>
  <si>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</si>
  <si>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</si>
  <si>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</si>
  <si>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</si>
  <si>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</si>
  <si>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</si>
  <si>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</si>
  <si>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</si>
  <si>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</si>
  <si>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</si>
  <si>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</si>
  <si>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</si>
  <si>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</si>
  <si>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</si>
  <si>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</si>
  <si>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</si>
  <si>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</si>
  <si>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</si>
  <si>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</si>
  <si>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</si>
  <si>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</si>
  <si>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</si>
  <si>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</si>
  <si>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</si>
  <si>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</si>
  <si>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</si>
  <si>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</si>
  <si>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</si>
  <si>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</si>
  <si>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</si>
  <si>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</si>
  <si>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</si>
  <si>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</si>
  <si>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</si>
  <si>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</si>
  <si>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</si>
  <si>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</si>
  <si>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</si>
  <si>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</si>
  <si>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</si>
  <si>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</si>
  <si>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</si>
  <si>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</si>
  <si>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</si>
  <si>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</si>
  <si>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</si>
  <si>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</si>
  <si>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</si>
  <si>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</si>
  <si>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</si>
  <si>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</si>
  <si>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</si>
  <si>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</si>
  <si>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</si>
  <si>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</si>
  <si>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</si>
  <si>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</si>
  <si>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</si>
  <si>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</si>
  <si>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</si>
  <si>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</si>
  <si>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</si>
  <si>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</si>
  <si>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</si>
  <si>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</si>
  <si>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</si>
  <si>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</si>
  <si>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</si>
  <si>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</si>
  <si>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</si>
  <si>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</si>
  <si>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</si>
  <si>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</si>
  <si>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</si>
  <si>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</si>
  <si>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</si>
  <si>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</si>
  <si>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</si>
  <si>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</si>
  <si>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</si>
  <si>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</si>
  <si>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</si>
  <si>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</si>
  <si>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</si>
  <si>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</si>
  <si>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</si>
  <si>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</si>
  <si>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</si>
  <si>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</si>
  <si>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</si>
  <si>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</si>
  <si>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</si>
  <si>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</si>
  <si>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</si>
  <si>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</si>
  <si>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</si>
  <si>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</si>
  <si>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</si>
  <si>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</si>
  <si>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</si>
  <si>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</si>
  <si>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</si>
  <si>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</si>
  <si>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</si>
  <si>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</si>
  <si>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</si>
  <si>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</si>
  <si>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</si>
  <si>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</si>
  <si>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</si>
  <si>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</si>
  <si>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</si>
  <si>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</si>
  <si>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</si>
  <si>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</si>
  <si>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</si>
  <si>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</si>
  <si>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</si>
  <si>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</si>
  <si>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</si>
  <si>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</si>
  <si>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</si>
  <si>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</si>
  <si>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</si>
  <si>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</si>
  <si>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</si>
  <si>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</si>
  <si>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</si>
  <si>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</si>
  <si>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</si>
  <si>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</si>
  <si>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</si>
  <si>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</si>
  <si>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</si>
  <si>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</si>
  <si>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</si>
  <si>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</si>
  <si>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</si>
  <si>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</si>
  <si>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</si>
  <si>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</si>
  <si>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</si>
  <si>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</si>
  <si>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</si>
  <si>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</si>
  <si>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</si>
  <si>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</si>
  <si>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</si>
  <si>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</si>
  <si>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</si>
  <si>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</si>
  <si>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</si>
  <si>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</si>
  <si>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</si>
  <si>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</si>
  <si>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</si>
  <si>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</si>
  <si>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</si>
  <si>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</si>
  <si>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</si>
  <si>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</si>
  <si>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</si>
  <si>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</si>
  <si>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</si>
  <si>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</si>
  <si>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</si>
  <si>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</si>
  <si>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</si>
  <si>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</si>
  <si>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</si>
  <si>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</si>
  <si>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</si>
  <si>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</si>
  <si>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</si>
  <si>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</si>
  <si>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</si>
  <si>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</si>
  <si>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</si>
  <si>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</si>
  <si>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</si>
  <si>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</si>
  <si>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</si>
  <si>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</si>
  <si>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</si>
  <si>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</si>
  <si>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</si>
  <si>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</si>
  <si>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</si>
  <si>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</si>
  <si>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</si>
  <si>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</si>
  <si>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</si>
  <si>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</si>
  <si>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</si>
  <si>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</si>
  <si>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</si>
  <si>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</si>
  <si>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</si>
  <si>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</si>
  <si>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</si>
  <si>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</si>
  <si>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</si>
  <si>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</si>
  <si>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</si>
  <si>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</si>
  <si>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</si>
  <si>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</si>
  <si>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</si>
  <si>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</si>
  <si>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</si>
  <si>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</si>
  <si>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</si>
  <si>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</si>
  <si>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</si>
  <si>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</si>
  <si>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</si>
  <si>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</si>
  <si>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</si>
  <si>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</si>
  <si>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</si>
  <si>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</si>
  <si>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</si>
  <si>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</si>
  <si>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</si>
  <si>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</si>
  <si>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</si>
  <si>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</si>
  <si>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</si>
  <si>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</si>
  <si>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</si>
  <si>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</si>
  <si>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</si>
  <si>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</si>
  <si>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</si>
  <si>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</si>
  <si>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</si>
  <si>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</si>
  <si>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</si>
  <si>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</si>
  <si>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</si>
  <si>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</si>
  <si>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</si>
  <si>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</si>
  <si>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</si>
  <si>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</si>
  <si>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</si>
  <si>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</si>
  <si>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</si>
  <si>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</si>
  <si>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</si>
  <si>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</si>
  <si>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</si>
  <si>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</si>
  <si>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</si>
  <si>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</si>
  <si>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</si>
  <si>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</si>
  <si>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</si>
  <si>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</si>
  <si>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</si>
  <si>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</si>
  <si>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</si>
  <si>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</si>
  <si>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</si>
  <si>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</si>
  <si>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</si>
  <si>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</si>
  <si>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</si>
  <si>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</si>
  <si>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</si>
  <si>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</si>
  <si>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</si>
  <si>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</si>
  <si>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</si>
  <si>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</si>
  <si>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</si>
  <si>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</si>
  <si>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</si>
  <si>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</si>
  <si>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</si>
  <si>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</si>
  <si>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</si>
  <si>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</si>
  <si>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</si>
  <si>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</si>
  <si>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</si>
  <si>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</si>
  <si>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</si>
  <si>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</si>
  <si>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</si>
  <si>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</si>
  <si>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</si>
  <si>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</si>
  <si>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</si>
  <si>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</si>
  <si>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</si>
  <si>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</si>
  <si>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</si>
  <si>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</si>
  <si>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</si>
  <si>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</si>
  <si>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</si>
  <si>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</si>
  <si>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</si>
  <si>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</si>
  <si>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</si>
  <si>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</si>
  <si>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</si>
  <si>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</si>
  <si>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</si>
  <si>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</si>
  <si>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</si>
  <si>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</si>
  <si>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</si>
  <si>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</si>
  <si>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</si>
  <si>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</si>
  <si>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</si>
  <si>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</si>
  <si>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</si>
  <si>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</si>
  <si>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</si>
  <si>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</si>
  <si>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</si>
  <si>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</si>
  <si>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</si>
  <si>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</si>
  <si>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</si>
  <si>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</si>
  <si>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</si>
  <si>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</si>
  <si>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</si>
  <si>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</si>
  <si>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</si>
  <si>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</si>
  <si>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</si>
  <si>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</si>
  <si>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</si>
  <si>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</si>
  <si>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</si>
  <si>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</si>
  <si>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</si>
  <si>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</si>
  <si>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</si>
  <si>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</si>
  <si>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</si>
  <si>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</si>
  <si>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</si>
  <si>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</si>
  <si>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</si>
  <si>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</si>
  <si>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</si>
  <si>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</si>
  <si>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</si>
  <si>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</si>
  <si>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</si>
  <si>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</si>
  <si>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</si>
  <si>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</si>
  <si>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</si>
  <si>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</si>
  <si>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</si>
  <si>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</si>
  <si>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</si>
  <si>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</si>
  <si>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</si>
  <si>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</si>
  <si>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</si>
  <si>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</si>
  <si>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</si>
  <si>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</si>
  <si>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</si>
  <si>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</si>
  <si>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</si>
  <si>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</si>
  <si>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</si>
  <si>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</si>
  <si>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</si>
  <si>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</si>
  <si>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</si>
  <si>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</si>
  <si>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</si>
  <si>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</si>
  <si>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</si>
  <si>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</si>
  <si>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</si>
  <si>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</si>
  <si>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</si>
  <si>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</si>
  <si>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</si>
  <si>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</si>
  <si>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</si>
  <si>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</si>
  <si>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</si>
  <si>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</si>
  <si>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</si>
  <si>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</si>
  <si>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</si>
  <si>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</si>
  <si>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</si>
  <si>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</si>
  <si>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</si>
  <si>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</si>
  <si>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</si>
  <si>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</si>
  <si>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</si>
  <si>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</si>
  <si>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</si>
  <si>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</si>
  <si>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</si>
  <si>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</si>
  <si>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</si>
  <si>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</si>
  <si>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</si>
  <si>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</si>
  <si>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</si>
  <si>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</si>
  <si>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</si>
  <si>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</si>
  <si>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</si>
  <si>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</si>
  <si>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</si>
  <si>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</si>
  <si>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</si>
  <si>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</si>
  <si>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</si>
  <si>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</si>
  <si>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</si>
  <si>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</si>
  <si>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</si>
  <si>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</si>
  <si>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</si>
  <si>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</si>
  <si>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</si>
  <si>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</si>
  <si>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</si>
  <si>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</si>
  <si>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</si>
  <si>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</si>
  <si>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</si>
  <si>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</si>
  <si>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</si>
  <si>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</si>
  <si>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</si>
  <si>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</si>
  <si>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</si>
  <si>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</si>
  <si>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</si>
  <si>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</si>
  <si>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</si>
  <si>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</si>
  <si>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</si>
  <si>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</si>
  <si>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</si>
  <si>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</si>
  <si>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</si>
  <si>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</si>
  <si>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</si>
  <si>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</si>
  <si>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</si>
  <si>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</si>
  <si>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</si>
  <si>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</si>
  <si>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</si>
  <si>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</si>
  <si>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</si>
  <si>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</si>
  <si>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</si>
  <si>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</si>
  <si>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</si>
  <si>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</si>
  <si>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</si>
  <si>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</si>
  <si>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</si>
  <si>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</si>
  <si>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</si>
  <si>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</si>
  <si>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</si>
  <si>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</si>
  <si>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</si>
  <si>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</si>
  <si>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</si>
  <si>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</si>
  <si>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</si>
  <si>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</si>
  <si>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</si>
  <si>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</si>
  <si>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</si>
  <si>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</si>
  <si>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</si>
  <si>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</si>
  <si>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</si>
  <si>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</si>
  <si>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</si>
  <si>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</si>
  <si>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</si>
  <si>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</si>
  <si>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</si>
  <si>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</si>
  <si>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</si>
  <si>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</si>
  <si>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</si>
  <si>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</si>
  <si>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</si>
  <si>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</si>
  <si>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</si>
  <si>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</si>
  <si>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</si>
  <si>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</si>
  <si>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</si>
  <si>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</si>
  <si>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</si>
  <si>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</si>
  <si>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</si>
  <si>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</si>
  <si>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</si>
  <si>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</si>
  <si>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</si>
  <si>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</si>
  <si>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</si>
  <si>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</si>
  <si>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</si>
  <si>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</si>
  <si>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</si>
  <si>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</si>
  <si>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</si>
  <si>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</si>
  <si>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</si>
  <si>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</si>
  <si>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</si>
  <si>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</si>
  <si>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</si>
  <si>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</si>
  <si>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</si>
  <si>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</si>
  <si>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</si>
  <si>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</si>
  <si>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</si>
  <si>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</si>
  <si>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</si>
  <si>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</si>
  <si>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</si>
  <si>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</si>
  <si>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</si>
  <si>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</si>
  <si>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</si>
  <si>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</si>
  <si>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</si>
  <si>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</si>
  <si>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</si>
  <si>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</si>
  <si>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</si>
  <si>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</si>
  <si>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</si>
  <si>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</si>
  <si>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</si>
  <si>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</si>
  <si>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</si>
  <si>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</si>
  <si>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</si>
  <si>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</si>
  <si>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</si>
  <si>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</si>
  <si>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</si>
  <si>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</si>
  <si>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</si>
  <si>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</si>
  <si>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</si>
  <si>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</si>
  <si>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</si>
  <si>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</si>
  <si>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</si>
  <si>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</si>
  <si>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</si>
  <si>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</si>
  <si>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</si>
  <si>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</si>
  <si>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</si>
  <si>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</si>
  <si>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</si>
  <si>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</si>
  <si>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</si>
  <si>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</si>
  <si>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</si>
  <si>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</si>
  <si>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</si>
  <si>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</si>
  <si>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</si>
  <si>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</si>
  <si>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</si>
  <si>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</si>
  <si>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</si>
  <si>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</si>
  <si>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</si>
  <si>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</si>
  <si>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</si>
  <si>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</si>
  <si>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</si>
  <si>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</si>
  <si>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</si>
  <si>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</si>
  <si>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</si>
  <si>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</si>
  <si>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</si>
  <si>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</si>
  <si>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</si>
  <si>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</si>
  <si>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</si>
  <si>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</si>
  <si>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</si>
  <si>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</si>
  <si>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</si>
  <si>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</si>
  <si>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</si>
  <si>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</si>
  <si>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</si>
  <si>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</si>
  <si>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</si>
  <si>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</si>
  <si>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</si>
  <si>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</si>
  <si>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</si>
  <si>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</si>
  <si>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</si>
  <si>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</si>
  <si>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</si>
  <si>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</si>
  <si>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</si>
  <si>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</si>
  <si>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</si>
  <si>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</si>
  <si>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</si>
  <si>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</si>
  <si>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</si>
  <si>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</si>
  <si>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</si>
  <si>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</si>
  <si>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</si>
  <si>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</si>
  <si>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</si>
  <si>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</si>
  <si>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</si>
  <si>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</si>
  <si>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</si>
  <si>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</si>
  <si>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</si>
  <si>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</si>
  <si>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</si>
  <si>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</si>
  <si>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</si>
  <si>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</si>
  <si>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</si>
  <si>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</si>
  <si>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</si>
  <si>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</si>
  <si>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</si>
  <si>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</si>
  <si>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</si>
  <si>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</si>
  <si>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</si>
  <si>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</si>
  <si>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</si>
  <si>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</si>
  <si>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</si>
  <si>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</si>
  <si>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</si>
  <si>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</si>
  <si>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</si>
  <si>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</si>
  <si>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</si>
  <si>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</si>
  <si>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</si>
  <si>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</si>
  <si>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</si>
  <si>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</si>
  <si>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</si>
  <si>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</si>
  <si>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</si>
  <si>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</si>
  <si>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</si>
  <si>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</si>
  <si>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</si>
  <si>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</si>
  <si>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</si>
  <si>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</si>
  <si>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</si>
  <si>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</si>
  <si>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</si>
  <si>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</si>
  <si>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</si>
  <si>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</si>
  <si>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</si>
  <si>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</si>
  <si>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</si>
  <si>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</si>
  <si>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</si>
  <si>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</si>
  <si>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</si>
  <si>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</si>
  <si>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</si>
  <si>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</si>
  <si>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</si>
  <si>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</si>
  <si>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</si>
  <si>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</si>
  <si>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</si>
  <si>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</si>
  <si>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</si>
  <si>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</si>
  <si>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</si>
  <si>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</si>
  <si>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</si>
  <si>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</si>
  <si>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</si>
  <si>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</si>
  <si>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</si>
  <si>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</si>
  <si>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</si>
  <si>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</si>
  <si>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</si>
  <si>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</si>
  <si>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</si>
  <si>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</si>
  <si>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</si>
  <si>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</si>
  <si>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</si>
  <si>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</si>
  <si>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</si>
  <si>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</si>
  <si>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</si>
  <si>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</si>
  <si>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</si>
  <si>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</si>
  <si>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</si>
  <si>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</si>
  <si>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</si>
  <si>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</si>
  <si>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</si>
  <si>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</si>
  <si>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</si>
  <si>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</si>
  <si>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</si>
  <si>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</si>
  <si>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</si>
  <si>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</si>
  <si>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</si>
  <si>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</si>
  <si>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</si>
  <si>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</si>
  <si>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</si>
  <si>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</si>
  <si>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</si>
  <si>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</si>
  <si>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</si>
  <si>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</si>
  <si>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</si>
  <si>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</si>
  <si>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</si>
  <si>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</si>
  <si>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</si>
  <si>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</si>
  <si>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</si>
  <si>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</si>
  <si>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</si>
  <si>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</si>
  <si>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</si>
  <si>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</si>
  <si>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</si>
  <si>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</si>
  <si>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</si>
  <si>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</si>
  <si>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</si>
  <si>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</si>
  <si>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</si>
  <si>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</si>
  <si>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</si>
  <si>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</si>
  <si>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</si>
  <si>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</si>
  <si>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</si>
  <si>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</si>
  <si>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</si>
  <si>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</si>
  <si>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</si>
  <si>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</si>
  <si>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</si>
  <si>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</si>
  <si>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</si>
  <si>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</si>
  <si>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</si>
  <si>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</si>
  <si>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</si>
  <si>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</si>
  <si>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</si>
  <si>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</si>
  <si>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</si>
  <si>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</si>
  <si>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</si>
  <si>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</si>
  <si>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</si>
  <si>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</si>
  <si>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</si>
  <si>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</si>
  <si>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</si>
  <si>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</si>
  <si>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</si>
  <si>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</si>
  <si>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</si>
  <si>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</si>
  <si>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</si>
  <si>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</si>
  <si>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</si>
  <si>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</si>
  <si>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</si>
  <si>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</si>
  <si>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</si>
  <si>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</si>
  <si>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</si>
  <si>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</si>
  <si>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</si>
  <si>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</si>
  <si>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</si>
  <si>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</si>
  <si>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</si>
  <si>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</si>
  <si>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</si>
  <si>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</si>
  <si>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</si>
  <si>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</si>
  <si>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</si>
  <si>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</si>
  <si>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</si>
  <si>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</si>
  <si>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</si>
  <si>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</si>
  <si>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</si>
  <si>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</si>
  <si>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</si>
  <si>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</si>
  <si>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</si>
  <si>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</si>
  <si>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</si>
  <si>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</si>
  <si>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</si>
  <si>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</si>
  <si>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</si>
  <si>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</si>
  <si>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</si>
  <si>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</si>
  <si>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</si>
  <si>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</si>
  <si>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</si>
  <si>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</si>
  <si>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</si>
  <si>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</si>
  <si>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</si>
  <si>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</si>
  <si>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</si>
  <si>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</si>
  <si>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</si>
  <si>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</si>
  <si>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</si>
  <si>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</si>
  <si>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</si>
  <si>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</si>
  <si>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</si>
  <si>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</si>
  <si>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</si>
  <si>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</si>
  <si>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</si>
  <si>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</si>
  <si>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</si>
  <si>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</si>
  <si>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</si>
  <si>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</si>
  <si>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</si>
  <si>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</si>
  <si>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</si>
  <si>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</si>
  <si>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</si>
  <si>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</si>
  <si>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</si>
  <si>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</si>
  <si>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</si>
  <si>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</si>
  <si>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</si>
  <si>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</si>
  <si>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</si>
  <si>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</si>
  <si>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</si>
  <si>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</si>
  <si>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</si>
  <si>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</si>
  <si>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</si>
  <si>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</si>
  <si>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</si>
  <si>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</si>
  <si>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</si>
  <si>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</si>
  <si>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</si>
  <si>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</si>
  <si>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</si>
  <si>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</si>
  <si>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</si>
  <si>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</si>
  <si>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</si>
  <si>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</si>
  <si>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</si>
  <si>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</si>
  <si>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</si>
  <si>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</si>
  <si>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</si>
  <si>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</si>
  <si>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</si>
  <si>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</si>
  <si>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</si>
  <si>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</si>
  <si>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</si>
  <si>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</si>
  <si>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</si>
  <si>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</si>
  <si>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</si>
  <si>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</si>
  <si>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</si>
  <si>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</si>
  <si>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</si>
  <si>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</si>
  <si>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</si>
  <si>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</si>
  <si>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</si>
  <si>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</si>
  <si>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</si>
  <si>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</si>
  <si>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</si>
  <si>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</si>
  <si>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</si>
  <si>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</si>
  <si>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</si>
  <si>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</si>
  <si>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</si>
  <si>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</si>
  <si>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</si>
  <si>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</si>
  <si>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</si>
  <si>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</si>
  <si>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</si>
  <si>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</si>
  <si>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</si>
  <si>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</si>
  <si>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</si>
  <si>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</si>
  <si>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</si>
  <si>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</si>
  <si>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</si>
  <si>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</si>
  <si>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</si>
  <si>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</si>
  <si>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</si>
  <si>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</si>
  <si>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</si>
  <si>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</si>
  <si>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</si>
  <si>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</si>
  <si>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</si>
  <si>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</si>
  <si>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</si>
  <si>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</si>
  <si>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</si>
  <si>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</si>
  <si>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</si>
  <si>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</si>
  <si>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</si>
  <si>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</si>
  <si>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</si>
  <si>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</si>
  <si>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</si>
  <si>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</si>
  <si>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</si>
  <si>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</si>
  <si>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</si>
  <si>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</si>
  <si>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</si>
  <si>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</si>
  <si>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</si>
  <si>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</si>
  <si>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</si>
  <si>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</si>
  <si>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</si>
  <si>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</si>
  <si>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</si>
  <si>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</si>
  <si>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</si>
  <si>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</si>
  <si>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</si>
  <si>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</si>
  <si>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</si>
  <si>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</si>
  <si>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</si>
  <si>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</si>
  <si>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</si>
  <si>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</si>
  <si>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</si>
  <si>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</si>
  <si>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</si>
  <si>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</si>
  <si>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</si>
  <si>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</si>
  <si>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</si>
  <si>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</si>
  <si>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</si>
  <si>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</si>
  <si>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</si>
  <si>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</si>
  <si>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</si>
  <si>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</si>
  <si>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</si>
  <si>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</si>
  <si>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</si>
  <si>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</si>
  <si>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</si>
  <si>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</si>
  <si>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</si>
  <si>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</si>
  <si>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</si>
  <si>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</si>
  <si>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</si>
  <si>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</si>
  <si>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</si>
  <si>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</si>
  <si>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</si>
  <si>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</si>
  <si>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</si>
  <si>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</si>
  <si>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</si>
  <si>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</si>
  <si>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</si>
  <si>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</si>
  <si>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</si>
  <si>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</si>
  <si>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</si>
  <si>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</si>
  <si>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</si>
  <si>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</si>
  <si>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</si>
  <si>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</si>
  <si>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</si>
  <si>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</si>
  <si>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</si>
  <si>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</si>
  <si>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</si>
  <si>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</si>
  <si>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</si>
  <si>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</si>
  <si>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</si>
  <si>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</si>
  <si>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</si>
  <si>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</si>
  <si>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</si>
  <si>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</si>
  <si>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</si>
  <si>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</si>
  <si>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</si>
  <si>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</si>
  <si>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</si>
  <si>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</si>
  <si>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</si>
  <si>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</si>
  <si>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</si>
  <si>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</si>
  <si>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</si>
  <si>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</si>
  <si>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</si>
  <si>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</si>
  <si>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</si>
  <si>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</si>
  <si>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</si>
  <si>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</si>
  <si>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</si>
  <si>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</si>
  <si>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</si>
  <si>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</si>
  <si>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</si>
  <si>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</si>
  <si>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</si>
  <si>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</si>
  <si>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</si>
  <si>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</si>
  <si>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</si>
  <si>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</si>
  <si>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</si>
  <si>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</si>
  <si>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</si>
  <si>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</si>
  <si>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</si>
  <si>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</si>
  <si>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</si>
  <si>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</si>
  <si>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</si>
  <si>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</si>
  <si>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</si>
  <si>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</si>
  <si>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</si>
  <si>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</si>
  <si>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</si>
  <si>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</si>
  <si>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</si>
  <si>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</si>
  <si>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</si>
  <si>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</si>
  <si>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</si>
  <si>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</si>
  <si>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</si>
  <si>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</si>
  <si>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</si>
  <si>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</si>
  <si>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</si>
  <si>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</si>
  <si>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</si>
  <si>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</si>
  <si>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</si>
  <si>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</si>
  <si>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</si>
  <si>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</si>
  <si>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</si>
  <si>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</si>
  <si>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</si>
  <si>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</si>
  <si>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</si>
  <si>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</si>
  <si>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</si>
  <si>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</si>
  <si>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</si>
  <si>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</si>
  <si>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</si>
  <si>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</si>
  <si>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</si>
  <si>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</si>
  <si>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</si>
  <si>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</si>
  <si>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</si>
  <si>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</si>
  <si>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</si>
  <si>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</si>
  <si>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</si>
  <si>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</si>
  <si>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</si>
  <si>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</si>
  <si>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</si>
  <si>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</si>
  <si>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</si>
  <si>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</si>
  <si>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</si>
  <si>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</si>
  <si>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</si>
  <si>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</si>
  <si>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</si>
  <si>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</si>
  <si>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</si>
  <si>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</si>
  <si>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</si>
  <si>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</si>
  <si>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</si>
  <si>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</si>
  <si>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</si>
  <si>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</si>
  <si>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</si>
  <si>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</si>
  <si>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</si>
  <si>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</si>
  <si>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</si>
  <si>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</si>
  <si>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</si>
  <si>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</si>
  <si>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</si>
  <si>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</si>
  <si>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</si>
  <si>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</si>
  <si>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</si>
  <si>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</si>
  <si>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</si>
  <si>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</si>
  <si>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</si>
  <si>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</si>
  <si>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</si>
  <si>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</si>
  <si>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</si>
  <si>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</si>
  <si>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</si>
  <si>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</si>
  <si>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</si>
  <si>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</si>
  <si>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</si>
  <si>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</si>
  <si>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</si>
  <si>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</si>
  <si>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</si>
  <si>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</si>
  <si>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</si>
  <si>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</si>
  <si>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</si>
  <si>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</si>
  <si>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</si>
  <si>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</si>
  <si>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</si>
  <si>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</si>
  <si>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</si>
  <si>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</si>
  <si>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</si>
  <si>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</si>
  <si>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</si>
  <si>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</si>
  <si>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</si>
  <si>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</si>
  <si>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</si>
  <si>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</si>
  <si>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</si>
  <si>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</si>
  <si>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</si>
  <si>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</si>
  <si>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</si>
  <si>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</si>
  <si>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</si>
  <si>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</si>
  <si>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</si>
  <si>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</si>
  <si>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</si>
  <si>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</si>
  <si>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</si>
  <si>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</si>
  <si>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</si>
  <si>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</si>
  <si>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</si>
  <si>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</si>
  <si>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</si>
  <si>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</si>
  <si>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</si>
  <si>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</si>
  <si>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</si>
  <si>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</si>
  <si>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</si>
  <si>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</si>
  <si>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</si>
  <si>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</si>
  <si>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</si>
  <si>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</si>
  <si>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</si>
  <si>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</si>
  <si>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</si>
  <si>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</si>
  <si>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</si>
  <si>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</si>
  <si>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</si>
  <si>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</si>
  <si>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</si>
  <si>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</si>
  <si>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</si>
  <si>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</si>
  <si>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</si>
  <si>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</si>
  <si>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</si>
  <si>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</si>
  <si>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</si>
  <si>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</si>
  <si>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</si>
  <si>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</si>
  <si>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</si>
  <si>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</si>
  <si>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</si>
  <si>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</si>
  <si>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</si>
  <si>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</si>
  <si>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</si>
  <si>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</si>
  <si>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</si>
  <si>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</si>
  <si>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</si>
  <si>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</si>
  <si>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</si>
  <si>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</si>
  <si>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</si>
  <si>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</si>
  <si>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</si>
  <si>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</si>
  <si>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</si>
  <si>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</si>
  <si>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</si>
  <si>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</si>
  <si>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</si>
  <si>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</si>
  <si>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</si>
  <si>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</si>
  <si>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</si>
  <si>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</si>
  <si>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</si>
  <si>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</si>
  <si>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</si>
  <si>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</si>
  <si>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</si>
  <si>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</si>
  <si>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</si>
  <si>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</si>
  <si>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</si>
  <si>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</si>
  <si>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</si>
  <si>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</si>
  <si>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</si>
  <si>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</si>
  <si>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</si>
  <si>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</si>
  <si>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</si>
  <si>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</si>
  <si>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</si>
  <si>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</si>
  <si>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</si>
  <si>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</si>
  <si>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</si>
  <si>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</si>
  <si>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</si>
  <si>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</si>
  <si>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</si>
  <si>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</si>
  <si>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</si>
  <si>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</si>
  <si>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</si>
  <si>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</si>
  <si>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</si>
  <si>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</si>
  <si>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</si>
  <si>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</si>
  <si>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</si>
  <si>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</si>
  <si>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</si>
  <si>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</si>
  <si>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</si>
  <si>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</si>
  <si>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</si>
  <si>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</si>
  <si>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</si>
  <si>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</si>
  <si>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</si>
  <si>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</si>
  <si>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</si>
  <si>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</si>
  <si>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</si>
  <si>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</si>
  <si>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</si>
  <si>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</si>
  <si>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</si>
  <si>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</si>
  <si>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</si>
  <si>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</si>
  <si>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</si>
  <si>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</si>
  <si>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</si>
  <si>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</si>
  <si>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</si>
  <si>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</si>
  <si>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</si>
  <si>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</si>
  <si>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</si>
  <si>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</si>
  <si>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</si>
  <si>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</si>
  <si>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</si>
  <si>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</si>
  <si>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</si>
  <si>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</si>
  <si>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</si>
  <si>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</si>
  <si>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</si>
  <si>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</si>
  <si>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</si>
  <si>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</si>
  <si>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</si>
  <si>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</si>
  <si>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</si>
  <si>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</si>
  <si>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</si>
  <si>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</si>
  <si>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</si>
  <si>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</si>
  <si>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</si>
  <si>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</si>
  <si>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</si>
  <si>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</si>
  <si>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</si>
  <si>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</si>
  <si>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</si>
  <si>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</si>
  <si>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</si>
  <si>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</si>
  <si>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</si>
  <si>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</si>
  <si>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</si>
  <si>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</si>
  <si>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</si>
  <si>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</si>
  <si>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</si>
  <si>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</si>
  <si>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</si>
  <si>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</si>
  <si>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</si>
  <si>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</si>
  <si>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</si>
  <si>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</si>
  <si>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</si>
  <si>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</si>
  <si>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</si>
  <si>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</si>
  <si>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</si>
  <si>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</si>
  <si>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</si>
  <si>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</si>
  <si>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</si>
  <si>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</si>
  <si>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</si>
  <si>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</si>
  <si>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</si>
  <si>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</si>
  <si>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</si>
  <si>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</si>
  <si>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</si>
  <si>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</si>
  <si>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</si>
  <si>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</si>
  <si>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</si>
  <si>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</si>
  <si>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</si>
  <si>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</si>
  <si>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</si>
  <si>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</si>
  <si>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</si>
  <si>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</si>
  <si>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</si>
  <si>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</si>
  <si>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</si>
  <si>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</si>
  <si>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</si>
  <si>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</si>
  <si>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</si>
  <si>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</si>
  <si>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</si>
  <si>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</si>
  <si>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</si>
  <si>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</si>
  <si>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</si>
  <si>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</si>
  <si>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</si>
  <si>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</si>
  <si>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</si>
  <si>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</si>
  <si>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</si>
  <si>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</si>
  <si>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</si>
  <si>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</si>
  <si>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</si>
  <si>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</si>
  <si>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</si>
  <si>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</si>
  <si>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</si>
  <si>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</si>
  <si>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</si>
  <si>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</si>
  <si>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</si>
  <si>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</si>
  <si>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</si>
  <si>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</si>
  <si>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</si>
  <si>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</si>
  <si>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</si>
  <si>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</si>
  <si>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</si>
  <si>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</si>
  <si>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</si>
  <si>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</si>
  <si>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</si>
  <si>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</si>
  <si>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</si>
  <si>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</si>
  <si>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</si>
  <si>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</si>
  <si>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</si>
  <si>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</si>
  <si>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</si>
  <si>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</si>
  <si>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</si>
  <si>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</si>
  <si>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</si>
  <si>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</si>
  <si>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</si>
  <si>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</si>
  <si>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</si>
  <si>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</si>
  <si>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</si>
  <si>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</si>
  <si>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</si>
  <si>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</si>
  <si>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</si>
  <si>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</si>
  <si>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</si>
  <si>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</si>
  <si>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</si>
  <si>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</si>
  <si>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</si>
  <si>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</si>
  <si>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</si>
  <si>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</si>
  <si>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</si>
  <si>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</si>
  <si>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</si>
  <si>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</si>
  <si>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</si>
  <si>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</si>
  <si>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</si>
  <si>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</si>
  <si>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</si>
  <si>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</si>
  <si>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</si>
  <si>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</si>
  <si>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</si>
  <si>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</si>
  <si>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</si>
  <si>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</si>
  <si>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</si>
  <si>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</si>
  <si>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</si>
  <si>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</si>
  <si>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</si>
  <si>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</si>
  <si>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</si>
  <si>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</si>
  <si>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</si>
  <si>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</si>
  <si>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</si>
  <si>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</si>
  <si>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</si>
  <si>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</si>
  <si>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</si>
  <si>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</si>
  <si>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</si>
  <si>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</si>
  <si>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</si>
  <si>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</si>
  <si>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</si>
  <si>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</si>
  <si>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</si>
  <si>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</si>
  <si>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</si>
  <si>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</si>
  <si>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</si>
  <si>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</si>
  <si>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</si>
  <si>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</si>
  <si>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</si>
  <si>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</si>
  <si>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</si>
  <si>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</si>
  <si>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</si>
  <si>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</si>
  <si>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</si>
  <si>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</si>
  <si>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</si>
  <si>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</si>
  <si>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</si>
  <si>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</si>
  <si>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</si>
  <si>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</si>
  <si>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</si>
  <si>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</si>
  <si>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</si>
  <si>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</si>
  <si>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</si>
  <si>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</si>
  <si>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</si>
  <si>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</si>
  <si>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</si>
  <si>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</si>
  <si>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</si>
  <si>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</si>
  <si>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</si>
  <si>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</si>
  <si>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</si>
  <si>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</si>
  <si>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</si>
  <si>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</si>
  <si>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</si>
  <si>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</si>
  <si>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</si>
  <si>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</si>
  <si>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</si>
  <si>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</si>
  <si>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</si>
  <si>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</si>
  <si>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</si>
  <si>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</si>
  <si>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</si>
  <si>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</si>
  <si>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</si>
  <si>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</si>
  <si>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</si>
  <si>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</si>
  <si>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</si>
  <si>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</si>
  <si>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</si>
  <si>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</si>
  <si>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</si>
  <si>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</si>
  <si>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</si>
  <si>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</si>
  <si>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</si>
  <si>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</si>
  <si>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</si>
  <si>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</si>
  <si>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</si>
  <si>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</si>
  <si>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</si>
  <si>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</si>
  <si>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</si>
  <si>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</si>
  <si>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</si>
  <si>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</si>
  <si>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</si>
  <si>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</si>
  <si>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</si>
  <si>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</si>
  <si>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</si>
  <si>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</si>
  <si>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</si>
  <si>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</si>
  <si>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</si>
  <si>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</si>
  <si>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</si>
  <si>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</si>
  <si>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</si>
  <si>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</si>
  <si>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</si>
  <si>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</si>
  <si>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</si>
  <si>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</si>
  <si>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</si>
  <si>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</si>
  <si>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</si>
  <si>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</si>
  <si>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</si>
  <si>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</si>
  <si>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</si>
  <si>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</si>
  <si>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</si>
  <si>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</si>
  <si>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</si>
  <si>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</si>
  <si>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</si>
  <si>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</si>
  <si>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</si>
  <si>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</si>
  <si>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</si>
  <si>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</si>
  <si>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</si>
  <si>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</si>
  <si>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</si>
  <si>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</si>
  <si>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</si>
  <si>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</si>
  <si>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</si>
  <si>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</si>
  <si>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</si>
  <si>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</si>
  <si>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</si>
  <si>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</si>
  <si>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</si>
  <si>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</si>
  <si>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</si>
  <si>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</si>
  <si>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</si>
  <si>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</si>
  <si>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</si>
  <si>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</si>
  <si>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</si>
  <si>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</si>
  <si>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</si>
  <si>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</si>
  <si>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</si>
  <si>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</si>
  <si>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</si>
  <si>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</si>
  <si>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</si>
  <si>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</si>
  <si>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</si>
  <si>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</si>
  <si>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</si>
  <si>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</si>
  <si>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</si>
  <si>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</si>
  <si>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</si>
  <si>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</si>
  <si>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</si>
  <si>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</si>
  <si>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</si>
  <si>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</si>
  <si>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</si>
  <si>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</si>
  <si>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</si>
  <si>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</si>
  <si>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</si>
  <si>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</si>
  <si>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</si>
  <si>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</si>
  <si>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</si>
  <si>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</si>
  <si>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</si>
  <si>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</si>
  <si>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</si>
  <si>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</si>
  <si>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</si>
  <si>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</si>
  <si>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</si>
  <si>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</si>
  <si>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</si>
  <si>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</si>
  <si>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</si>
  <si>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</si>
  <si>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</si>
  <si>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</si>
  <si>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</si>
  <si>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</si>
  <si>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</si>
  <si>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</si>
  <si>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</si>
  <si>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</si>
  <si>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</si>
  <si>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</si>
  <si>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</si>
  <si>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</si>
  <si>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</si>
  <si>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</si>
  <si>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</si>
  <si>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</si>
  <si>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</si>
  <si>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</si>
  <si>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</si>
  <si>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</si>
  <si>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</si>
  <si>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</si>
  <si>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</si>
  <si>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</si>
  <si>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</si>
  <si>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</si>
  <si>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</si>
  <si>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</si>
  <si>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</si>
  <si>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</si>
  <si>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</si>
  <si>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</si>
  <si>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</si>
  <si>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</si>
  <si>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</si>
  <si>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</si>
  <si>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</si>
  <si>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</si>
  <si>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</si>
  <si>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</si>
  <si>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</si>
  <si>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</si>
  <si>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</si>
  <si>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</si>
  <si>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</si>
  <si>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</si>
  <si>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</si>
  <si>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</si>
  <si>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</si>
  <si>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</si>
  <si>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</si>
  <si>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</si>
  <si>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</si>
  <si>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</si>
  <si>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</si>
  <si>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</si>
  <si>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</si>
  <si>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</si>
  <si>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</si>
  <si>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</si>
  <si>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</si>
  <si>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</si>
  <si>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</si>
  <si>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</si>
  <si>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</si>
  <si>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</si>
  <si>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</si>
  <si>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</si>
  <si>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</si>
  <si>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</si>
  <si>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</si>
  <si>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</si>
  <si>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</si>
  <si>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</si>
  <si>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</si>
  <si>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</si>
  <si>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</si>
  <si>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</si>
  <si>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</si>
  <si>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</si>
  <si>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</si>
  <si>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</si>
  <si>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</si>
  <si>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</si>
  <si>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</si>
  <si>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</si>
  <si>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</si>
  <si>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</si>
  <si>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</si>
  <si>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</si>
  <si>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</si>
  <si>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</si>
  <si>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</si>
  <si>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</si>
  <si>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</si>
  <si>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</si>
  <si>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</si>
  <si>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</si>
  <si>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</si>
  <si>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</si>
  <si>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</si>
  <si>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</si>
  <si>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</si>
  <si>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</si>
  <si>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</si>
  <si>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</si>
  <si>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</si>
  <si>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</si>
  <si>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</si>
  <si>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</si>
  <si>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</si>
  <si>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</si>
  <si>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</si>
  <si>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</si>
  <si>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</si>
  <si>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</si>
  <si>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</si>
  <si>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</si>
  <si>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</si>
  <si>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</si>
  <si>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</si>
  <si>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</si>
  <si>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</si>
  <si>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</si>
  <si>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</si>
  <si>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</si>
  <si>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</si>
  <si>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</si>
  <si>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</si>
  <si>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</si>
  <si>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</si>
  <si>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</si>
  <si>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</si>
  <si>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</si>
  <si>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</si>
  <si>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</si>
  <si>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</si>
  <si>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</si>
  <si>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</si>
  <si>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</si>
  <si>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</si>
  <si>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</si>
  <si>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</si>
  <si>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</si>
  <si>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</si>
  <si>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</si>
  <si>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</si>
  <si>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</si>
  <si>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</si>
  <si>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</si>
  <si>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</si>
  <si>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</si>
  <si>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</si>
  <si>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</si>
  <si>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</si>
  <si>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</si>
  <si>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</si>
  <si>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</si>
  <si>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</si>
  <si>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</si>
  <si>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</si>
  <si>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</si>
  <si>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</si>
  <si>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</si>
  <si>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</si>
  <si>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</si>
  <si>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</si>
  <si>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</si>
  <si>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</si>
  <si>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</si>
  <si>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</si>
  <si>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</si>
  <si>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</si>
  <si>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</si>
  <si>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</si>
  <si>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</si>
  <si>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</si>
  <si>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</si>
  <si>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</si>
  <si>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</si>
  <si>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</si>
  <si>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</si>
  <si>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</si>
  <si>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</si>
  <si>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</si>
  <si>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</si>
  <si>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</si>
  <si>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</si>
  <si>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</si>
  <si>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</si>
  <si>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</si>
  <si>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</si>
  <si>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</si>
  <si>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</si>
  <si>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</si>
  <si>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</si>
  <si>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</si>
  <si>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</si>
  <si>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</si>
  <si>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</si>
  <si>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</si>
  <si>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</si>
  <si>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</si>
  <si>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</si>
  <si>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</si>
  <si>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</si>
  <si>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</si>
  <si>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</si>
  <si>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</si>
  <si>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</si>
  <si>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</si>
  <si>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</si>
  <si>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</si>
  <si>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</si>
  <si>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</si>
  <si>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</si>
  <si>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</si>
  <si>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</si>
  <si>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</si>
  <si>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</si>
  <si>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</si>
  <si>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</si>
  <si>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</si>
  <si>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</si>
  <si>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</si>
  <si>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</si>
  <si>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</si>
  <si>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</si>
  <si>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</si>
  <si>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</si>
  <si>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</si>
  <si>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</si>
  <si>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</si>
  <si>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</si>
  <si>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</si>
  <si>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</si>
  <si>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</si>
  <si>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</si>
  <si>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</si>
  <si>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</si>
  <si>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</si>
  <si>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</si>
  <si>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</si>
  <si>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</si>
  <si>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</si>
  <si>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</si>
  <si>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</si>
  <si>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</si>
  <si>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</si>
  <si>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</si>
  <si>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</si>
  <si>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</si>
  <si>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</si>
  <si>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</si>
  <si>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</si>
  <si>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</si>
  <si>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</si>
  <si>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</si>
  <si>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</si>
  <si>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</si>
  <si>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</si>
  <si>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</si>
  <si>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</si>
  <si>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</si>
  <si>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</si>
  <si>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</si>
  <si>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</si>
  <si>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</si>
  <si>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</si>
  <si>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</si>
  <si>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</si>
  <si>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</si>
  <si>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</si>
  <si>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</si>
  <si>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</si>
  <si>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</si>
  <si>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</si>
  <si>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</si>
  <si>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</si>
  <si>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</si>
  <si>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</si>
  <si>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</si>
  <si>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</si>
  <si>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</si>
  <si>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</si>
  <si>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</si>
  <si>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</si>
  <si>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</si>
  <si>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</si>
  <si>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</si>
  <si>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</si>
  <si>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</si>
  <si>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</si>
  <si>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</si>
  <si>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</si>
  <si>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</si>
  <si>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</si>
  <si>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</si>
  <si>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</si>
  <si>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</si>
  <si>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</si>
  <si>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</si>
  <si>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</si>
  <si>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</si>
  <si>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</si>
  <si>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</si>
  <si>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</si>
  <si>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</si>
  <si>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</si>
  <si>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</si>
  <si>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</si>
  <si>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</si>
  <si>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</si>
  <si>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</si>
  <si>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</si>
  <si>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</si>
  <si>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</si>
  <si>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</si>
  <si>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</si>
  <si>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</si>
  <si>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</si>
  <si>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</si>
  <si>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</si>
  <si>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</si>
  <si>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</si>
  <si>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</si>
  <si>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</si>
  <si>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</si>
  <si>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</si>
  <si>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</si>
  <si>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</si>
  <si>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</si>
  <si>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</si>
  <si>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</si>
  <si>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</si>
  <si>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</si>
  <si>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</si>
  <si>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</si>
  <si>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</si>
  <si>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</si>
  <si>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</si>
  <si>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</si>
  <si>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</si>
  <si>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</si>
  <si>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</si>
  <si>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</si>
  <si>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</si>
  <si>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</si>
  <si>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</si>
  <si>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</si>
  <si>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</si>
  <si>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</si>
  <si>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</si>
  <si>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</si>
  <si>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</si>
  <si>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</si>
  <si>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</si>
  <si>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</si>
  <si>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</si>
  <si>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</si>
  <si>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</si>
  <si>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</si>
  <si>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</si>
  <si>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</si>
  <si>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</si>
  <si>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</si>
  <si>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</si>
  <si>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</si>
  <si>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</si>
  <si>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</si>
  <si>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</si>
  <si>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</si>
  <si>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</si>
  <si>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</si>
  <si>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</si>
  <si>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</si>
  <si>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</si>
  <si>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</si>
  <si>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</si>
  <si>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</si>
  <si>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</si>
  <si>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</si>
  <si>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</si>
  <si>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</si>
  <si>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</si>
  <si>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</si>
  <si>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</si>
  <si>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</si>
  <si>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</si>
  <si>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</si>
  <si>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</si>
  <si>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</si>
  <si>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</si>
  <si>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</si>
  <si>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</si>
  <si>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</si>
  <si>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</si>
  <si>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</si>
  <si>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</si>
  <si>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</si>
  <si>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</si>
  <si>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</si>
  <si>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</si>
  <si>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</si>
  <si>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</si>
  <si>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</si>
  <si>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</si>
  <si>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</si>
  <si>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</si>
  <si>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</si>
  <si>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</si>
  <si>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</si>
  <si>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</si>
  <si>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</si>
  <si>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</si>
  <si>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</si>
  <si>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</si>
  <si>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</si>
  <si>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</si>
  <si>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</si>
  <si>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</si>
  <si>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</si>
  <si>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</si>
  <si>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</si>
  <si>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</si>
  <si>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</si>
  <si>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</si>
  <si>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</si>
  <si>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</si>
  <si>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</si>
  <si>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</si>
  <si>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</si>
  <si>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</si>
  <si>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</si>
  <si>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</si>
  <si>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</si>
  <si>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</si>
  <si>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</si>
  <si>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</si>
  <si>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</si>
  <si>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</si>
  <si>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</si>
  <si>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</si>
  <si>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</si>
  <si>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</si>
  <si>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</si>
  <si>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</si>
  <si>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</si>
  <si>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</si>
  <si>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</si>
  <si>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</si>
  <si>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</si>
  <si>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</si>
  <si>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</si>
  <si>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</si>
  <si>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</si>
  <si>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</si>
  <si>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</si>
  <si>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</si>
  <si>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</si>
  <si>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</si>
  <si>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</si>
  <si>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</si>
  <si>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</si>
  <si>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</si>
  <si>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</si>
  <si>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</si>
  <si>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</si>
  <si>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</si>
  <si>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</si>
  <si>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</si>
  <si>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</si>
  <si>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</si>
  <si>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</si>
  <si>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</si>
  <si>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</si>
  <si>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</si>
  <si>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</si>
  <si>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</si>
  <si>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</si>
  <si>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</si>
  <si>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</si>
  <si>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</si>
  <si>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</si>
  <si>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</si>
  <si>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</si>
  <si>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</si>
  <si>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</si>
  <si>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</si>
  <si>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</si>
  <si>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</si>
  <si>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</si>
  <si>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</si>
  <si>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</si>
  <si>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</si>
  <si>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</si>
  <si>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</si>
  <si>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</si>
  <si>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</si>
  <si>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</si>
  <si>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</si>
  <si>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</si>
  <si>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</si>
  <si>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</si>
  <si>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</si>
  <si>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</si>
  <si>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</si>
  <si>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</si>
  <si>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</si>
  <si>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</si>
  <si>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</si>
  <si>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</si>
  <si>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</si>
  <si>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</si>
  <si>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</si>
  <si>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</si>
  <si>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</si>
  <si>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</si>
  <si>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</si>
  <si>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</si>
  <si>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</si>
  <si>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</si>
  <si>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</si>
  <si>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</si>
  <si>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</si>
  <si>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</si>
  <si>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</si>
  <si>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</si>
  <si>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</si>
  <si>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</si>
  <si>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</si>
  <si>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</si>
  <si>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</si>
  <si>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</si>
  <si>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</si>
  <si>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</si>
  <si>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</si>
  <si>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</si>
  <si>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</si>
  <si>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</si>
  <si>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</si>
  <si>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</si>
  <si>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</si>
  <si>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</si>
  <si>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</si>
  <si>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</si>
  <si>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</si>
  <si>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</si>
  <si>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</si>
  <si>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</si>
  <si>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</si>
  <si>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</si>
  <si>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</si>
  <si>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</si>
  <si>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</si>
  <si>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</si>
  <si>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</si>
  <si>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</si>
  <si>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</si>
  <si>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</si>
  <si>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</si>
  <si>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</si>
  <si>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</si>
  <si>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</si>
  <si>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</si>
  <si>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</si>
  <si>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</si>
  <si>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</si>
  <si>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</si>
  <si>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</si>
  <si>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</si>
  <si>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</si>
  <si>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</si>
  <si>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</si>
  <si>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</si>
  <si>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</si>
  <si>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</si>
  <si>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</si>
  <si>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</si>
  <si>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</si>
  <si>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</si>
  <si>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</si>
  <si>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</si>
  <si>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</si>
  <si>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</si>
  <si>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</si>
  <si>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</si>
  <si>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</si>
  <si>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</si>
  <si>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</si>
  <si>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</si>
  <si>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</si>
  <si>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</si>
  <si>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</si>
  <si>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</si>
  <si>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</si>
  <si>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</si>
  <si>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</si>
  <si>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</si>
  <si>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</si>
  <si>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</si>
  <si>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</si>
  <si>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</si>
  <si>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</si>
  <si>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</si>
  <si>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</si>
  <si>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</si>
  <si>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</si>
  <si>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</si>
  <si>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</si>
  <si>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</si>
  <si>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</si>
  <si>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</si>
  <si>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</si>
  <si>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</si>
  <si>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</si>
  <si>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</si>
  <si>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</si>
  <si>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</si>
  <si>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</si>
  <si>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</si>
  <si>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</si>
  <si>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</si>
  <si>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</si>
  <si>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</si>
  <si>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</si>
  <si>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</si>
  <si>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</si>
  <si>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</si>
  <si>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</si>
  <si>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</si>
  <si>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</si>
  <si>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</si>
  <si>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</si>
  <si>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</si>
  <si>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</si>
  <si>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</si>
  <si>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</si>
  <si>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</si>
  <si>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</si>
  <si>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</si>
  <si>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</si>
  <si>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</si>
  <si>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</si>
  <si>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</si>
  <si>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</si>
  <si>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</si>
  <si>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</si>
  <si>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</si>
  <si>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</si>
  <si>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</si>
  <si>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</si>
  <si>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</si>
  <si>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</si>
  <si>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</si>
  <si>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</si>
  <si>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</si>
  <si>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</si>
  <si>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</si>
  <si>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</si>
  <si>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</si>
  <si>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</si>
  <si>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</si>
  <si>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</si>
  <si>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</si>
  <si>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</si>
  <si>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</si>
  <si>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</si>
  <si>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</si>
  <si>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</si>
  <si>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</si>
  <si>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</si>
  <si>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</si>
  <si>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</si>
  <si>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</si>
  <si>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</si>
  <si>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</si>
  <si>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</si>
  <si>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</si>
  <si>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</si>
  <si>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</si>
  <si>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</si>
  <si>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</si>
  <si>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</si>
  <si>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</si>
  <si>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</si>
  <si>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</si>
  <si>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</si>
  <si>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</si>
  <si>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</si>
  <si>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</si>
  <si>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</si>
  <si>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</si>
  <si>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</si>
  <si>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</si>
  <si>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</si>
  <si>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</si>
  <si>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</si>
  <si>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</si>
  <si>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</si>
  <si>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</si>
  <si>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</si>
  <si>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</si>
  <si>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</si>
  <si>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</si>
  <si>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</si>
  <si>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</si>
  <si>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</si>
  <si>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</si>
  <si>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</si>
  <si>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</si>
  <si>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</si>
  <si>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</si>
  <si>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</si>
  <si>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</si>
  <si>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</si>
  <si>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</si>
  <si>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</si>
  <si>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</si>
  <si>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</si>
  <si>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</si>
  <si>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</si>
  <si>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</si>
  <si>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</si>
  <si>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</si>
  <si>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</si>
  <si>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</si>
  <si>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</si>
  <si>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</si>
  <si>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</si>
  <si>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</si>
  <si>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</si>
  <si>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</si>
  <si>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</si>
  <si>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</si>
  <si>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</si>
  <si>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</si>
  <si>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</si>
  <si>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</si>
  <si>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</si>
  <si>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</si>
  <si>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</si>
  <si>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</si>
  <si>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</si>
  <si>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</si>
  <si>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</si>
  <si>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</si>
  <si>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</si>
  <si>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</si>
  <si>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</si>
  <si>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</si>
  <si>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</si>
  <si>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</si>
  <si>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</si>
  <si>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</si>
  <si>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</si>
  <si>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</si>
  <si>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</si>
  <si>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</si>
  <si>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</si>
  <si>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</si>
  <si>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</si>
  <si>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</si>
  <si>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</si>
  <si>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</si>
  <si>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</si>
  <si>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</si>
  <si>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</si>
  <si>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</si>
  <si>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</si>
  <si>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</si>
  <si>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</si>
  <si>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</si>
  <si>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</si>
  <si>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</si>
  <si>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</si>
  <si>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</si>
  <si>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</si>
  <si>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</si>
  <si>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</si>
  <si>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</si>
  <si>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</si>
  <si>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</si>
  <si>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</si>
  <si>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</si>
  <si>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</si>
  <si>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</si>
  <si>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</si>
  <si>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</si>
  <si>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</si>
  <si>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</si>
  <si>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</si>
  <si>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</si>
  <si>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</si>
  <si>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</si>
  <si>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</si>
  <si>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</si>
  <si>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</si>
  <si>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</si>
  <si>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</si>
  <si>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</si>
  <si>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</si>
  <si>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</si>
  <si>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</si>
  <si>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</si>
  <si>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</si>
  <si>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</si>
  <si>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</si>
  <si>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</si>
  <si>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</si>
  <si>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</si>
  <si>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</si>
  <si>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</si>
  <si>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</si>
  <si>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</si>
  <si>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</si>
  <si>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</si>
  <si>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</si>
  <si>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</si>
  <si>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</si>
  <si>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</si>
  <si>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</si>
  <si>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</si>
  <si>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</si>
  <si>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</si>
  <si>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</si>
  <si>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</si>
  <si>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</si>
  <si>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</si>
  <si>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</si>
  <si>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</si>
  <si>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</si>
  <si>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</si>
  <si>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</si>
  <si>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</si>
  <si>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</si>
  <si>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</si>
  <si>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</si>
  <si>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</si>
  <si>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</si>
  <si>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</si>
  <si>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</si>
  <si>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</si>
  <si>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</si>
  <si>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</si>
  <si>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</si>
  <si>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</si>
  <si>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</si>
  <si>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</si>
  <si>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</si>
  <si>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</si>
  <si>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</si>
  <si>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</si>
  <si>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</si>
  <si>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</si>
  <si>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</si>
  <si>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</si>
  <si>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</si>
  <si>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</si>
  <si>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</si>
  <si>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</si>
  <si>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</si>
  <si>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</si>
  <si>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</si>
  <si>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</si>
  <si>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</si>
  <si>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</si>
  <si>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</si>
  <si>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</si>
  <si>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</si>
  <si>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</si>
  <si>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</si>
  <si>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</si>
  <si>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</si>
  <si>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</si>
  <si>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</si>
  <si>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</si>
  <si>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</si>
  <si>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</si>
  <si>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</si>
  <si>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</si>
  <si>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</si>
  <si>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</si>
  <si>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</si>
  <si>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</si>
  <si>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</si>
  <si>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</si>
  <si>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</si>
  <si>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</si>
  <si>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</si>
  <si>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</si>
  <si>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</si>
  <si>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</si>
  <si>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</si>
  <si>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</si>
  <si>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</si>
  <si>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</si>
  <si>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</si>
  <si>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</si>
  <si>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</si>
  <si>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</si>
  <si>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</si>
  <si>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</si>
  <si>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</si>
  <si>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</si>
  <si>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</si>
  <si>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</si>
  <si>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</si>
  <si>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</si>
  <si>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</si>
  <si>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</si>
  <si>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</si>
  <si>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</si>
  <si>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</si>
  <si>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</si>
  <si>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</si>
  <si>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</si>
  <si>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</si>
  <si>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</si>
  <si>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</si>
  <si>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</si>
  <si>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</si>
  <si>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</si>
  <si>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</si>
  <si>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</si>
  <si>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</si>
  <si>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</si>
  <si>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</si>
  <si>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</si>
  <si>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</si>
  <si>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</si>
  <si>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</si>
  <si>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</si>
  <si>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</si>
  <si>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</si>
  <si>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</si>
  <si>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</si>
  <si>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</si>
  <si>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</si>
  <si>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</si>
  <si>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</si>
  <si>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</si>
  <si>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</si>
  <si>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</si>
  <si>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</si>
  <si>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</si>
  <si>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</si>
  <si>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</si>
  <si>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</si>
  <si>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</si>
  <si>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</si>
  <si>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</si>
  <si>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</si>
  <si>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</si>
  <si>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</si>
  <si>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</si>
  <si>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</si>
  <si>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</si>
  <si>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</si>
  <si>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</si>
  <si>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</si>
  <si>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</si>
  <si>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</si>
  <si>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</si>
  <si>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</si>
  <si>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</si>
  <si>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</si>
  <si>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</si>
  <si>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</si>
  <si>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</si>
  <si>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</si>
  <si>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</si>
  <si>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</si>
  <si>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</si>
  <si>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</si>
  <si>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</si>
  <si>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</si>
  <si>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</si>
  <si>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</si>
  <si>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</si>
  <si>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</si>
  <si>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</si>
  <si>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</si>
  <si>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</si>
  <si>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</si>
  <si>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</si>
  <si>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</si>
  <si>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</si>
  <si>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</si>
  <si>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</si>
  <si>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</si>
  <si>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</si>
  <si>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</si>
  <si>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</si>
  <si>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</si>
  <si>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</si>
  <si>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</si>
  <si>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</si>
  <si>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</si>
  <si>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</si>
  <si>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</si>
  <si>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</si>
  <si>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</si>
  <si>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</si>
  <si>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</si>
  <si>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</si>
  <si>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</si>
  <si>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</si>
  <si>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</si>
  <si>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</si>
  <si>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</si>
  <si>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</si>
  <si>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</si>
  <si>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</si>
  <si>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</si>
  <si>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</si>
  <si>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</si>
  <si>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</si>
  <si>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</si>
  <si>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</si>
  <si>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</si>
  <si>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</si>
  <si>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</si>
  <si>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</si>
  <si>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</si>
  <si>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</si>
  <si>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</si>
  <si>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</si>
  <si>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</si>
  <si>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</si>
  <si>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</si>
  <si>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</si>
  <si>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</si>
  <si>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</si>
  <si>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</si>
  <si>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</si>
  <si>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</si>
  <si>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</si>
  <si>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</si>
  <si>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</si>
  <si>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</si>
  <si>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</si>
  <si>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</si>
  <si>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</si>
  <si>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</si>
  <si>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</si>
  <si>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</si>
  <si>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</si>
  <si>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</si>
  <si>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</si>
  <si>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</si>
  <si>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</si>
  <si>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</si>
  <si>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</si>
  <si>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</si>
  <si>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</si>
  <si>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</si>
  <si>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</si>
  <si>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</si>
  <si>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</si>
  <si>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</si>
  <si>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</si>
  <si>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</si>
  <si>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</si>
  <si>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</si>
  <si>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</si>
  <si>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</si>
  <si>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</si>
  <si>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</si>
  <si>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</si>
  <si>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</si>
  <si>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</si>
  <si>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</si>
  <si>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</si>
  <si>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</si>
  <si>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</si>
  <si>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</si>
  <si>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</si>
  <si>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</si>
  <si>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</si>
  <si>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</si>
  <si>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</si>
  <si>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</si>
  <si>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</si>
  <si>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</si>
  <si>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</si>
  <si>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</si>
  <si>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</si>
  <si>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</si>
  <si>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</si>
  <si>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</si>
  <si>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</si>
  <si>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</si>
  <si>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</si>
  <si>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</si>
  <si>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</si>
  <si>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</si>
  <si>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</si>
  <si>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</si>
  <si>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</si>
  <si>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</si>
  <si>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</si>
  <si>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</si>
  <si>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</si>
  <si>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</si>
  <si>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</si>
  <si>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</si>
  <si>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</si>
  <si>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</si>
  <si>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</si>
  <si>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</si>
  <si>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</si>
  <si>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</si>
  <si>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</si>
  <si>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</si>
  <si>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</si>
  <si>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</si>
  <si>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</si>
  <si>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</si>
  <si>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</si>
  <si>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</si>
  <si>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</si>
  <si>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</si>
  <si>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</si>
  <si>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</si>
  <si>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</si>
  <si>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</si>
  <si>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</si>
  <si>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</si>
  <si>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</si>
  <si>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</si>
  <si>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</si>
  <si>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</si>
  <si>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</si>
  <si>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</si>
  <si>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</si>
  <si>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</si>
  <si>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</si>
  <si>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</si>
  <si>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</si>
  <si>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</si>
  <si>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</si>
  <si>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</si>
  <si>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</si>
  <si>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</si>
  <si>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</si>
  <si>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</si>
  <si>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</si>
  <si>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</si>
  <si>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</si>
  <si>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</si>
  <si>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</si>
  <si>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</si>
  <si>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</si>
  <si>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</si>
  <si>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</si>
  <si>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</si>
  <si>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</si>
  <si>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</si>
  <si>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</si>
  <si>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</si>
  <si>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</si>
  <si>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</si>
  <si>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</si>
  <si>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</si>
  <si>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</si>
  <si>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</si>
  <si>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</si>
  <si>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</si>
  <si>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</si>
  <si>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</si>
  <si>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</si>
  <si>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</si>
  <si>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</si>
  <si>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</si>
  <si>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</si>
  <si>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</si>
  <si>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</si>
  <si>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</si>
  <si>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</si>
  <si>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</si>
  <si>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</si>
  <si>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</si>
  <si>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</si>
  <si>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</si>
  <si>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</si>
  <si>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</si>
  <si>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</si>
  <si>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</si>
  <si>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</si>
  <si>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</si>
  <si>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</si>
  <si>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</si>
  <si>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</si>
  <si>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</si>
  <si>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</si>
  <si>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</si>
  <si>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</si>
  <si>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</si>
  <si>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</si>
  <si>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</si>
  <si>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</si>
  <si>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</si>
  <si>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</si>
  <si>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</si>
  <si>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</si>
  <si>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</si>
  <si>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</si>
  <si>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</si>
  <si>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</si>
  <si>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</si>
  <si>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</si>
  <si>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</si>
  <si>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</si>
  <si>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</si>
  <si>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</si>
  <si>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</si>
  <si>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</si>
  <si>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</si>
  <si>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</si>
  <si>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</si>
  <si>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</si>
  <si>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</si>
  <si>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</si>
  <si>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</si>
  <si>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</si>
  <si>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</si>
  <si>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</si>
  <si>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</si>
  <si>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</si>
  <si>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</si>
  <si>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</si>
  <si>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</si>
  <si>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</si>
  <si>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</si>
  <si>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</si>
  <si>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</si>
  <si>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</si>
  <si>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</si>
  <si>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</si>
  <si>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</si>
  <si>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</si>
  <si>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</si>
  <si>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</si>
  <si>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</si>
  <si>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</si>
  <si>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</si>
  <si>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</si>
  <si>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</si>
  <si>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</si>
  <si>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</si>
  <si>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</si>
  <si>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</si>
  <si>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</si>
  <si>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</si>
  <si>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</si>
  <si>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</si>
  <si>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</si>
  <si>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</si>
  <si>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</si>
  <si>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</si>
  <si>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</si>
  <si>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</si>
  <si>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</si>
  <si>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</si>
  <si>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</si>
  <si>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</si>
  <si>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</si>
  <si>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</si>
  <si>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</si>
  <si>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</si>
  <si>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</si>
  <si>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</si>
  <si>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</si>
  <si>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</si>
  <si>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</si>
  <si>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</si>
  <si>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</si>
  <si>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</si>
  <si>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</si>
  <si>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</si>
  <si>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</si>
  <si>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</si>
  <si>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</si>
  <si>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</si>
  <si>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</si>
  <si>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</si>
  <si>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</si>
  <si>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</si>
  <si>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</si>
  <si>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</si>
  <si>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</si>
  <si>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</si>
  <si>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</si>
  <si>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</si>
  <si>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</si>
  <si>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</si>
  <si>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</si>
  <si>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</si>
  <si>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</si>
  <si>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</si>
  <si>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</si>
  <si>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</si>
  <si>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</si>
  <si>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</si>
  <si>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</si>
  <si>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</si>
  <si>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</si>
  <si>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</si>
  <si>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</si>
  <si>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</si>
  <si>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</si>
  <si>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</si>
  <si>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</si>
  <si>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</si>
  <si>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</si>
  <si>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</si>
  <si>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</si>
  <si>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</si>
  <si>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</si>
  <si>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</si>
  <si>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</si>
  <si>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</si>
  <si>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</si>
  <si>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</si>
  <si>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</si>
  <si>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</si>
  <si>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</si>
  <si>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</si>
  <si>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</si>
  <si>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</si>
  <si>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</si>
  <si>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</si>
  <si>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</si>
  <si>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</si>
  <si>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</si>
  <si>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</si>
  <si>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</si>
  <si>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</si>
  <si>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</si>
  <si>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</si>
  <si>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</si>
  <si>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</si>
  <si>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</si>
  <si>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</si>
  <si>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</si>
  <si>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</si>
  <si>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</si>
  <si>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</si>
  <si>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</si>
  <si>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</si>
  <si>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</si>
  <si>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</si>
  <si>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</si>
  <si>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</si>
  <si>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</si>
  <si>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</si>
  <si>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</si>
  <si>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</si>
  <si>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</si>
  <si>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</si>
  <si>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</si>
  <si>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</si>
  <si>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</si>
  <si>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</si>
  <si>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</si>
  <si>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</si>
  <si>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</si>
  <si>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</si>
  <si>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</si>
  <si>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</si>
  <si>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</si>
  <si>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</si>
  <si>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</si>
  <si>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</si>
  <si>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</si>
  <si>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</si>
  <si>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</si>
  <si>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</si>
  <si>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</si>
  <si>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</si>
  <si>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</si>
  <si>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</si>
  <si>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</si>
  <si>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</si>
  <si>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</si>
  <si>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</si>
  <si>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</si>
  <si>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</si>
  <si>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</si>
  <si>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</si>
  <si>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</si>
  <si>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</si>
  <si>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</si>
  <si>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</si>
  <si>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</si>
  <si>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</si>
  <si>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</si>
  <si>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</si>
  <si>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</si>
  <si>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</si>
  <si>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</si>
  <si>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</si>
  <si>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</si>
  <si>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</si>
  <si>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</si>
  <si>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</si>
  <si>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</si>
  <si>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</si>
  <si>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</si>
  <si>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</si>
  <si>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</si>
  <si>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</si>
  <si>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</si>
  <si>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</si>
  <si>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</si>
  <si>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</si>
  <si>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</si>
  <si>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</si>
  <si>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</si>
  <si>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</si>
  <si>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</si>
  <si>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</si>
  <si>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</si>
  <si>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</si>
  <si>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</si>
  <si>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</si>
  <si>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</si>
  <si>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</si>
  <si>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</si>
  <si>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</si>
  <si>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</si>
  <si>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</si>
  <si>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</si>
  <si>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</si>
  <si>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</si>
  <si>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</si>
  <si>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</si>
  <si>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</si>
  <si>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</si>
  <si>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</si>
  <si>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</si>
  <si>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</si>
  <si>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</si>
  <si>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</si>
  <si>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</si>
  <si>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</si>
  <si>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</si>
  <si>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</si>
  <si>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</si>
  <si>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</si>
  <si>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</si>
  <si>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</si>
  <si>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</si>
  <si>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</si>
  <si>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</si>
  <si>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</si>
  <si>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</si>
  <si>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</si>
  <si>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</si>
  <si>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</si>
  <si>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</si>
  <si>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</si>
  <si>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</si>
  <si>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</si>
  <si>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</si>
  <si>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</si>
  <si>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</si>
  <si>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</si>
  <si>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</si>
  <si>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</si>
  <si>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</si>
  <si>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</si>
  <si>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</si>
  <si>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</si>
  <si>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</si>
  <si>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</si>
  <si>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</si>
  <si>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</si>
  <si>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</si>
  <si>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</si>
  <si>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</si>
  <si>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</si>
  <si>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</si>
  <si>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</si>
  <si>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</si>
  <si>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</si>
  <si>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</si>
  <si>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</si>
  <si>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</si>
  <si>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</si>
  <si>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</si>
  <si>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</si>
  <si>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</si>
  <si>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</si>
  <si>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</si>
  <si>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</si>
  <si>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</si>
  <si>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</si>
  <si>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</si>
  <si>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</si>
  <si>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</si>
  <si>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</si>
  <si>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</si>
  <si>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</si>
  <si>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</si>
  <si>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</si>
  <si>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</si>
  <si>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</si>
  <si>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</si>
  <si>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</si>
  <si>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</si>
  <si>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</si>
  <si>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</si>
  <si>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</si>
  <si>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</si>
  <si>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</si>
  <si>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</si>
  <si>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</si>
  <si>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</si>
  <si>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</si>
  <si>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</si>
  <si>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</si>
  <si>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</si>
  <si>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</si>
  <si>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</si>
  <si>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</si>
  <si>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</si>
  <si>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</si>
  <si>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</si>
  <si>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</si>
  <si>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</si>
  <si>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</si>
  <si>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</si>
  <si>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</si>
  <si>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</si>
  <si>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</si>
  <si>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</si>
  <si>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</si>
  <si>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</si>
  <si>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</si>
  <si>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</si>
  <si>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</si>
  <si>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</si>
  <si>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</si>
  <si>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</si>
  <si>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</si>
  <si>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</si>
  <si>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</si>
  <si>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</si>
  <si>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</si>
  <si>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</si>
  <si>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</si>
  <si>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</si>
  <si>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</si>
  <si>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</si>
  <si>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</si>
  <si>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</si>
  <si>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</si>
  <si>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</si>
  <si>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</si>
  <si>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</si>
  <si>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</si>
  <si>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</si>
  <si>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</si>
  <si>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</si>
  <si>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</si>
  <si>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</si>
  <si>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</si>
  <si>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</si>
  <si>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</si>
  <si>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</si>
  <si>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</si>
  <si>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</si>
  <si>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</si>
  <si>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</si>
  <si>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</si>
  <si>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</si>
  <si>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</si>
  <si>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</si>
  <si>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</si>
  <si>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</si>
  <si>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</si>
  <si>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</si>
  <si>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</si>
  <si>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</si>
  <si>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</si>
  <si>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</si>
  <si>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</si>
  <si>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</si>
  <si>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</si>
  <si>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</si>
  <si>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</si>
  <si>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</si>
  <si>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</si>
  <si>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</si>
  <si>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</si>
  <si>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</si>
  <si>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</si>
  <si>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</si>
  <si>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</si>
  <si>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</si>
  <si>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</si>
  <si>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</si>
  <si>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</si>
  <si>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</si>
  <si>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</si>
  <si>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</si>
  <si>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</si>
  <si>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</si>
  <si>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</si>
  <si>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</si>
  <si>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</si>
  <si>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</si>
  <si>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</si>
  <si>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</si>
  <si>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</si>
  <si>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</si>
  <si>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</si>
  <si>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</si>
  <si>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</si>
  <si>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</si>
  <si>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</si>
  <si>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</si>
  <si>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</si>
  <si>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</si>
  <si>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</si>
  <si>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</si>
  <si>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</si>
  <si>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</si>
  <si>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</si>
  <si>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</si>
  <si>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</si>
  <si>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</si>
  <si>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</si>
  <si>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</si>
  <si>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</si>
  <si>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</si>
  <si>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</si>
  <si>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</si>
  <si>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</si>
  <si>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</si>
  <si>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</si>
  <si>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</si>
  <si>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</si>
  <si>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</si>
  <si>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</si>
  <si>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</si>
  <si>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</si>
  <si>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</si>
  <si>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</si>
  <si>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</si>
  <si>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</si>
  <si>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</si>
  <si>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</si>
  <si>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</si>
  <si>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</si>
  <si>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</si>
  <si>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</si>
  <si>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</si>
  <si>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</si>
  <si>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</si>
  <si>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</si>
  <si>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</si>
  <si>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</si>
  <si>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</si>
  <si>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</si>
  <si>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</si>
  <si>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</si>
  <si>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</si>
  <si>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</si>
  <si>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</si>
  <si>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</si>
  <si>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</si>
  <si>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</si>
  <si>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</si>
  <si>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</si>
  <si>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</si>
  <si>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</si>
  <si>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</si>
  <si>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</si>
  <si>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</si>
  <si>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</si>
  <si>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</si>
  <si>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</si>
  <si>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</si>
  <si>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</si>
  <si>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</si>
  <si>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</si>
  <si>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</si>
  <si>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</si>
  <si>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</si>
  <si>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</si>
  <si>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</si>
  <si>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</si>
  <si>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</si>
  <si>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</si>
  <si>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</si>
  <si>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</si>
  <si>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</si>
  <si>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</si>
  <si>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</si>
  <si>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</si>
  <si>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</si>
  <si>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</si>
  <si>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</si>
  <si>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</si>
  <si>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</si>
  <si>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</si>
  <si>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</si>
  <si>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</si>
  <si>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</si>
  <si>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</si>
  <si>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</si>
  <si>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</si>
  <si>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</si>
  <si>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</si>
  <si>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</si>
  <si>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</si>
  <si>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</si>
  <si>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</si>
  <si>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</si>
  <si>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</si>
  <si>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</si>
  <si>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</si>
  <si>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</si>
  <si>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</si>
  <si>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</si>
  <si>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</si>
  <si>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</si>
  <si>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</si>
  <si>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</si>
  <si>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</si>
  <si>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</si>
  <si>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</si>
  <si>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</si>
  <si>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</si>
  <si>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</si>
  <si>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</si>
  <si>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</si>
  <si>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</si>
  <si>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</si>
  <si>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</si>
  <si>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</si>
  <si>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</si>
  <si>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</si>
  <si>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</si>
  <si>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</si>
  <si>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</si>
  <si>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</si>
  <si>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</si>
  <si>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</si>
  <si>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</si>
  <si>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</si>
  <si>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</si>
  <si>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</si>
  <si>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</si>
  <si>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</si>
  <si>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</si>
  <si>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</si>
  <si>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</si>
  <si>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</si>
  <si>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</si>
  <si>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</si>
  <si>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</si>
  <si>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</si>
  <si>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</si>
  <si>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</si>
  <si>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</si>
  <si>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</si>
  <si>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</si>
  <si>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</si>
  <si>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</si>
  <si>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</si>
  <si>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</si>
  <si>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</si>
  <si>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</si>
  <si>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</si>
  <si>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</si>
  <si>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</si>
  <si>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</si>
  <si>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</si>
  <si>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</si>
  <si>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</si>
  <si>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</si>
  <si>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</si>
  <si>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</si>
  <si>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</si>
  <si>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</si>
  <si>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</si>
  <si>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</si>
  <si>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</si>
  <si>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</si>
  <si>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</si>
  <si>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</si>
  <si>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</si>
  <si>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</si>
  <si>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</si>
  <si>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</si>
  <si>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</si>
  <si>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</si>
  <si>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</si>
  <si>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</si>
  <si>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</si>
  <si>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</si>
  <si>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</si>
  <si>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</si>
  <si>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</si>
  <si>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</si>
  <si>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</si>
  <si>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</si>
  <si>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</si>
  <si>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</si>
  <si>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</si>
  <si>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</si>
  <si>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</si>
  <si>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</si>
  <si>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</si>
  <si>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</si>
  <si>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</si>
  <si>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</si>
  <si>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</si>
  <si>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</si>
  <si>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</si>
  <si>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</si>
  <si>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</si>
  <si>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</si>
  <si>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</si>
  <si>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</si>
  <si>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</si>
  <si>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</si>
  <si>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</si>
  <si>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</si>
  <si>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</si>
  <si>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</si>
  <si>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</si>
  <si>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</si>
  <si>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</si>
  <si>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</si>
  <si>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</si>
  <si>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</si>
  <si>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</si>
  <si>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</si>
  <si>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</si>
  <si>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</si>
  <si>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</si>
  <si>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</si>
  <si>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</si>
  <si>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</si>
  <si>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</si>
  <si>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</si>
  <si>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</si>
  <si>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</si>
  <si>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</si>
  <si>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</si>
  <si>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</si>
  <si>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</si>
  <si>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</si>
  <si>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</si>
  <si>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</si>
  <si>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</si>
  <si>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</si>
  <si>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</si>
  <si>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</si>
  <si>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</si>
  <si>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</si>
  <si>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</si>
  <si>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</si>
  <si>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</si>
  <si>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</si>
  <si>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</si>
  <si>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</si>
  <si>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</si>
  <si>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</si>
  <si>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</si>
  <si>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</si>
  <si>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</si>
  <si>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</si>
  <si>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</si>
  <si>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</si>
  <si>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</si>
  <si>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</si>
  <si>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</si>
  <si>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</si>
  <si>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</si>
  <si>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</si>
  <si>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</si>
  <si>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</si>
  <si>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</si>
  <si>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</si>
  <si>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</si>
  <si>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</si>
  <si>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</si>
  <si>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</si>
  <si>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</si>
  <si>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</si>
  <si>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</si>
  <si>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</si>
  <si>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</si>
  <si>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</si>
  <si>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</si>
  <si>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</si>
  <si>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</si>
  <si>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</si>
  <si>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</si>
  <si>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</si>
  <si>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</si>
  <si>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</si>
  <si>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</si>
  <si>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</si>
  <si>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</si>
  <si>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</si>
  <si>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</si>
  <si>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</si>
  <si>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</si>
  <si>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</si>
  <si>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</si>
  <si>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</si>
  <si>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</si>
  <si>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</si>
  <si>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</si>
  <si>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</si>
  <si>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</si>
  <si>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</si>
  <si>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</si>
  <si>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</si>
  <si>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</si>
  <si>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</si>
  <si>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</si>
  <si>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</si>
  <si>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</si>
  <si>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</si>
  <si>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</si>
  <si>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</si>
  <si>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</si>
  <si>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</si>
  <si>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</si>
  <si>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</si>
  <si>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</si>
  <si>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</si>
  <si>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</si>
  <si>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</si>
  <si>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</si>
  <si>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</si>
  <si>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</si>
  <si>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</si>
  <si>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</si>
  <si>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</si>
  <si>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</si>
  <si>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</si>
  <si>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</si>
  <si>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</si>
  <si>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</si>
  <si>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</si>
  <si>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</si>
  <si>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</si>
  <si>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</si>
  <si>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</si>
  <si>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</si>
  <si>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</si>
  <si>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</si>
  <si>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</si>
  <si>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</si>
  <si>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</si>
  <si>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</si>
  <si>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</si>
  <si>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</si>
  <si>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</si>
  <si>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</si>
  <si>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</si>
  <si>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</si>
  <si>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</si>
  <si>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</si>
  <si>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</si>
  <si>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</si>
  <si>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</si>
  <si>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</si>
  <si>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</si>
  <si>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</si>
  <si>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</si>
  <si>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</si>
  <si>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</si>
  <si>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</si>
  <si>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</si>
  <si>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</si>
  <si>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</si>
  <si>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</si>
  <si>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</si>
  <si>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</si>
  <si>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</si>
  <si>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</si>
  <si>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</si>
  <si>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</si>
  <si>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</si>
  <si>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</si>
  <si>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</si>
  <si>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</si>
  <si>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</si>
  <si>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</si>
  <si>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</si>
  <si>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</si>
  <si>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</si>
  <si>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</si>
  <si>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</si>
  <si>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</si>
  <si>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</si>
  <si>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</si>
  <si>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</si>
  <si>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</si>
  <si>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</si>
  <si>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</si>
  <si>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</si>
  <si>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</si>
  <si>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</si>
  <si>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</si>
  <si>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</si>
  <si>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</si>
  <si>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</si>
  <si>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</si>
  <si>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</si>
  <si>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</si>
  <si>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</si>
  <si>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</si>
  <si>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</si>
  <si>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</si>
  <si>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</si>
  <si>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</si>
  <si>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</si>
  <si>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</si>
  <si>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</si>
  <si>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</si>
  <si>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</si>
  <si>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</si>
  <si>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</si>
  <si>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</si>
  <si>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</si>
  <si>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</si>
  <si>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</si>
  <si>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</si>
  <si>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</si>
  <si>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</si>
  <si>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</si>
  <si>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</si>
  <si>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</si>
  <si>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</si>
  <si>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</si>
  <si>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</si>
  <si>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</si>
  <si>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</si>
  <si>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</si>
  <si>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</si>
  <si>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</si>
  <si>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</si>
  <si>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</si>
  <si>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</si>
  <si>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</si>
  <si>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</si>
  <si>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</si>
  <si>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</si>
  <si>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</si>
  <si>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</si>
  <si>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</si>
  <si>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</si>
  <si>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</si>
  <si>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</si>
  <si>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</si>
  <si>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</si>
  <si>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</si>
  <si>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</si>
  <si>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</si>
  <si>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</si>
  <si>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</si>
  <si>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</si>
  <si>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</si>
  <si>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</si>
  <si>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</si>
  <si>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</si>
  <si>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</si>
  <si>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</si>
  <si>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</si>
  <si>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</si>
  <si>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</si>
  <si>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</si>
  <si>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</si>
  <si>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</si>
  <si>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</si>
  <si>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</si>
  <si>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</si>
  <si>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</si>
  <si>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</si>
  <si>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</si>
  <si>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</si>
  <si>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</si>
  <si>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</si>
  <si>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</si>
  <si>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</si>
  <si>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</si>
  <si>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</si>
  <si>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</si>
  <si>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</si>
  <si>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</si>
  <si>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</si>
  <si>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</si>
  <si>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</si>
  <si>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</si>
  <si>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</si>
  <si>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</si>
  <si>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</si>
  <si>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</si>
  <si>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</si>
  <si>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</si>
  <si>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</si>
  <si>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</si>
  <si>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</si>
  <si>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</si>
  <si>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</si>
  <si>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</si>
  <si>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</si>
  <si>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</si>
  <si>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</si>
  <si>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</si>
  <si>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</si>
  <si>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</si>
  <si>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</si>
  <si>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</si>
  <si>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</si>
  <si>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</si>
  <si>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</si>
  <si>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</si>
  <si>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</si>
  <si>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</si>
  <si>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</si>
  <si>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</si>
  <si>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</si>
  <si>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</si>
  <si>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</si>
  <si>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</si>
  <si>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</si>
  <si>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</si>
  <si>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</si>
  <si>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</si>
  <si>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</si>
  <si>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</si>
  <si>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</si>
  <si>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</si>
  <si>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</si>
  <si>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</si>
  <si>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</si>
  <si>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</si>
  <si>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</si>
  <si>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</si>
  <si>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</si>
  <si>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</si>
  <si>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</si>
  <si>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</si>
  <si>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</si>
  <si>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</si>
  <si>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</si>
  <si>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</si>
  <si>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</si>
  <si>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</si>
  <si>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</si>
  <si>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</si>
  <si>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</si>
  <si>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</si>
  <si>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</si>
  <si>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</si>
  <si>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</si>
  <si>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</si>
  <si>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</si>
  <si>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</si>
  <si>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</si>
  <si>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</si>
  <si>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</si>
  <si>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</si>
  <si>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</si>
  <si>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</si>
  <si>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</si>
  <si>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</si>
  <si>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</si>
  <si>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</si>
  <si>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</si>
  <si>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</si>
  <si>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</si>
  <si>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</si>
  <si>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</si>
  <si>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</si>
  <si>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</si>
  <si>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</si>
  <si>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</si>
  <si>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</si>
  <si>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</si>
  <si>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</si>
  <si>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</si>
  <si>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</si>
  <si>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</si>
  <si>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</si>
  <si>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</si>
  <si>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</si>
  <si>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</si>
  <si>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</si>
  <si>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</si>
  <si>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</si>
  <si>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</si>
  <si>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</si>
  <si>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</si>
  <si>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</si>
  <si>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</si>
  <si>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</si>
  <si>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</si>
  <si>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</si>
  <si>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</si>
  <si>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</si>
  <si>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</si>
  <si>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</si>
  <si>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</si>
  <si>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</si>
  <si>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</si>
  <si>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</si>
  <si>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</si>
  <si>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</si>
  <si>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</si>
  <si>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</si>
  <si>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</si>
  <si>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</si>
  <si>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</si>
  <si>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</si>
  <si>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</si>
  <si>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</si>
  <si>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</si>
  <si>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</si>
  <si>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</si>
  <si>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</si>
  <si>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</si>
  <si>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</si>
  <si>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</si>
  <si>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</si>
  <si>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</si>
  <si>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</si>
  <si>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</si>
  <si>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</si>
  <si>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</si>
  <si>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</si>
  <si>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</si>
  <si>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</si>
  <si>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</si>
  <si>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</si>
  <si>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</si>
  <si>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</si>
  <si>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</si>
  <si>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</si>
  <si>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</si>
  <si>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</si>
  <si>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</si>
  <si>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</si>
  <si>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</si>
  <si>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</si>
  <si>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</si>
  <si>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</si>
  <si>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</si>
  <si>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</si>
  <si>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</si>
  <si>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</si>
  <si>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</si>
  <si>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</si>
  <si>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</si>
  <si>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</si>
  <si>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</si>
  <si>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</si>
  <si>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</si>
  <si>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</si>
  <si>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</si>
  <si>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</si>
  <si>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</si>
  <si>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</si>
  <si>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</si>
  <si>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</si>
  <si>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</si>
  <si>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</si>
  <si>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</si>
  <si>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</si>
  <si>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</si>
  <si>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</si>
  <si>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</si>
  <si>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</si>
  <si>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</si>
  <si>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</si>
  <si>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</si>
  <si>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</si>
  <si>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</si>
  <si>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</si>
  <si>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</si>
  <si>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</si>
  <si>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</si>
  <si>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</si>
  <si>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</si>
  <si>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</si>
  <si>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</si>
  <si>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</si>
  <si>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</si>
  <si>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</si>
  <si>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</si>
  <si>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</si>
  <si>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</si>
  <si>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</si>
  <si>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</si>
  <si>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</si>
  <si>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</si>
  <si>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</si>
  <si>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</si>
  <si>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</si>
  <si>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</si>
  <si>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</si>
  <si>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</si>
  <si>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</si>
  <si>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</si>
  <si>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</si>
  <si>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</si>
  <si>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</si>
  <si>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</si>
  <si>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</si>
  <si>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</si>
  <si>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</si>
  <si>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</si>
  <si>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</si>
  <si>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</si>
  <si>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</si>
  <si>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</si>
  <si>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</si>
  <si>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</si>
  <si>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</si>
  <si>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</si>
  <si>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</si>
  <si>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</si>
  <si>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</si>
  <si>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</si>
  <si>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</si>
  <si>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</si>
  <si>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</si>
  <si>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</si>
  <si>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</si>
  <si>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</si>
  <si>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</si>
  <si>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</si>
  <si>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</si>
  <si>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</si>
  <si>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</si>
  <si>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</si>
  <si>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</si>
  <si>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</si>
  <si>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</si>
  <si>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</si>
  <si>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</si>
  <si>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</si>
  <si>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</si>
  <si>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</si>
  <si>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</si>
  <si>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</si>
  <si>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</si>
  <si>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</si>
  <si>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</si>
  <si>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</si>
  <si>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</si>
  <si>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</si>
  <si>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</si>
  <si>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</si>
  <si>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</si>
  <si>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</si>
  <si>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</si>
  <si>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</si>
  <si>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</si>
  <si>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</si>
  <si>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</si>
  <si>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</si>
  <si>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</si>
  <si>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</si>
  <si>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</si>
  <si>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</si>
  <si>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</si>
  <si>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</si>
  <si>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</si>
  <si>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</si>
  <si>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</si>
  <si>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</si>
  <si>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</si>
  <si>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</si>
  <si>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</si>
  <si>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</si>
  <si>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</si>
  <si>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</si>
  <si>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</si>
  <si>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</si>
  <si>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</si>
  <si>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</si>
  <si>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</si>
  <si>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</si>
  <si>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</si>
  <si>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</si>
  <si>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</si>
  <si>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</si>
  <si>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</si>
  <si>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</si>
  <si>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</si>
  <si>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</si>
  <si>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</si>
  <si>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</si>
  <si>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</si>
  <si>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</si>
  <si>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</si>
  <si>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</si>
  <si>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</si>
  <si>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</si>
  <si>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</si>
  <si>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</si>
  <si>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</si>
  <si>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</si>
  <si>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</si>
  <si>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</si>
  <si>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</si>
  <si>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</si>
  <si>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</si>
  <si>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</si>
  <si>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</si>
  <si>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</si>
  <si>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</si>
  <si>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</si>
  <si>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</si>
  <si>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</si>
  <si>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</si>
  <si>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</si>
  <si>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</si>
  <si>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</si>
  <si>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</si>
  <si>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</si>
  <si>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</si>
  <si>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</si>
  <si>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</si>
  <si>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</si>
  <si>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</si>
  <si>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</si>
  <si>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</si>
  <si>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</si>
  <si>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</si>
  <si>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</si>
  <si>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</si>
  <si>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</si>
  <si>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</si>
  <si>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</si>
  <si>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</si>
  <si>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</si>
  <si>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</si>
  <si>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</si>
  <si>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</si>
  <si>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</si>
  <si>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</si>
  <si>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</si>
  <si>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</si>
  <si>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</si>
  <si>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</si>
  <si>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</si>
  <si>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</si>
  <si>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</si>
  <si>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</si>
  <si>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</si>
  <si>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</si>
  <si>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</si>
  <si>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</si>
  <si>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</si>
  <si>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</si>
  <si>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</si>
  <si>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</si>
  <si>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</si>
  <si>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</si>
  <si>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</si>
  <si>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</si>
  <si>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</si>
  <si>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</si>
  <si>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</si>
  <si>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</si>
  <si>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</si>
  <si>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</si>
  <si>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</si>
  <si>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</si>
  <si>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</si>
  <si>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</si>
  <si>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</si>
  <si>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</si>
  <si>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</si>
  <si>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</si>
  <si>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</si>
  <si>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</si>
  <si>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</si>
  <si>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</si>
  <si>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</si>
  <si>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</si>
  <si>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</si>
  <si>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</si>
  <si>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</si>
  <si>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</si>
  <si>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</si>
  <si>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</si>
  <si>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</si>
  <si>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</si>
  <si>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</si>
  <si>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</si>
  <si>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</si>
  <si>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</si>
  <si>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</si>
  <si>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</si>
  <si>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</si>
  <si>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</si>
  <si>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</si>
  <si>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</si>
  <si>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</si>
  <si>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</si>
  <si>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</si>
  <si>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</si>
  <si>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</si>
  <si>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</si>
  <si>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</si>
  <si>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</si>
  <si>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</si>
  <si>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</si>
  <si>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</si>
  <si>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</si>
  <si>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</si>
  <si>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</si>
  <si>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</si>
  <si>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</si>
  <si>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</si>
  <si>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</si>
  <si>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</si>
  <si>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</si>
  <si>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</si>
  <si>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</si>
  <si>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</si>
  <si>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</si>
  <si>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</si>
  <si>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</si>
  <si>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</si>
  <si>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</si>
  <si>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</si>
  <si>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</si>
  <si>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</si>
  <si>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</si>
  <si>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</si>
  <si>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</si>
  <si>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</si>
  <si>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</si>
  <si>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</si>
  <si>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</si>
  <si>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</si>
  <si>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</si>
  <si>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</si>
  <si>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</si>
  <si>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</si>
  <si>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</si>
  <si>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</si>
  <si>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</si>
  <si>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</si>
  <si>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</si>
  <si>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</si>
  <si>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</si>
  <si>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</si>
  <si>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</si>
  <si>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</si>
  <si>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</si>
  <si>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</si>
  <si>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</si>
  <si>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</si>
  <si>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</si>
  <si>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</si>
  <si>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</si>
  <si>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</si>
  <si>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</si>
  <si>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</si>
  <si>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</si>
  <si>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</si>
  <si>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</si>
  <si>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</si>
  <si>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</si>
  <si>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</si>
  <si>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</si>
  <si>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</si>
  <si>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</si>
  <si>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</si>
  <si>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</si>
  <si>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</si>
  <si>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</si>
  <si>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</si>
  <si>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</si>
  <si>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</si>
  <si>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</si>
  <si>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</si>
  <si>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</si>
  <si>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</si>
  <si>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</si>
  <si>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</si>
  <si>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</si>
  <si>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</si>
  <si>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</si>
  <si>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</si>
  <si>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</si>
  <si>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</si>
  <si>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</si>
  <si>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</si>
  <si>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</si>
  <si>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</si>
  <si>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</si>
  <si>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</si>
  <si>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</si>
  <si>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</si>
  <si>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</si>
  <si>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</si>
  <si>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</si>
  <si>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</si>
  <si>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</si>
  <si>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</si>
  <si>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</si>
  <si>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</si>
  <si>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</si>
  <si>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</si>
  <si>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</si>
  <si>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</si>
  <si>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</si>
  <si>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</si>
  <si>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</si>
  <si>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</si>
  <si>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</si>
  <si>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</si>
  <si>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</si>
  <si>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</si>
  <si>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</si>
  <si>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</si>
  <si>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</si>
  <si>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</si>
  <si>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</si>
  <si>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</si>
  <si>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</si>
  <si>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</si>
  <si>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</si>
  <si>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</si>
  <si>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</si>
  <si>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</si>
  <si>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</si>
  <si>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</si>
  <si>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</si>
  <si>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</si>
  <si>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</si>
  <si>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</si>
  <si>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</si>
  <si>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</si>
  <si>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</si>
  <si>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</si>
  <si>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</si>
  <si>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</si>
  <si>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</si>
  <si>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</si>
  <si>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</si>
  <si>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</si>
  <si>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</si>
  <si>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</si>
  <si>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</si>
  <si>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</si>
  <si>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</si>
  <si>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</si>
  <si>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</si>
  <si>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</si>
  <si>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</si>
  <si>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</si>
  <si>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</si>
  <si>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</si>
  <si>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</si>
  <si>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</si>
  <si>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</si>
  <si>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</si>
  <si>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</si>
  <si>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</si>
  <si>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</si>
  <si>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</si>
  <si>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</si>
  <si>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</si>
  <si>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</si>
  <si>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</si>
  <si>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</si>
  <si>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</si>
  <si>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</si>
  <si>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</si>
  <si>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</si>
  <si>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</si>
  <si>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</si>
  <si>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</si>
  <si>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</si>
  <si>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</si>
  <si>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</si>
  <si>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</si>
  <si>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</si>
  <si>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</si>
  <si>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</si>
  <si>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</si>
  <si>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</si>
  <si>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</si>
  <si>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</si>
  <si>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</si>
  <si>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</si>
  <si>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</si>
  <si>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</si>
  <si>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</si>
  <si>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</si>
  <si>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</si>
  <si>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</si>
  <si>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</si>
  <si>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</si>
  <si>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</si>
  <si>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</si>
  <si>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</si>
  <si>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</si>
  <si>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</si>
  <si>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</si>
  <si>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</si>
  <si>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</si>
  <si>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</si>
  <si>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</si>
  <si>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</si>
  <si>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</si>
  <si>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</si>
  <si>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</si>
  <si>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</si>
  <si>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</si>
  <si>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</si>
  <si>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</si>
  <si>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</si>
  <si>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</si>
  <si>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</si>
  <si>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</si>
  <si>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</si>
  <si>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</si>
  <si>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</si>
  <si>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</si>
  <si>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</si>
  <si>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</si>
  <si>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</si>
  <si>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</si>
  <si>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</si>
  <si>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</si>
  <si>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</si>
  <si>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</si>
  <si>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</si>
  <si>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</si>
  <si>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</si>
  <si>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</si>
  <si>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</si>
  <si>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</si>
  <si>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</si>
  <si>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</si>
  <si>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</si>
  <si>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</si>
  <si>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</si>
  <si>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</si>
  <si>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</si>
  <si>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</si>
  <si>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</si>
  <si>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</si>
  <si>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</si>
  <si>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</si>
  <si>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</si>
  <si>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</si>
  <si>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</si>
  <si>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</si>
  <si>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</si>
  <si>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</si>
  <si>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</si>
  <si>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</si>
  <si>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</si>
  <si>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</si>
  <si>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</si>
  <si>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</si>
  <si>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</si>
  <si>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</si>
  <si>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</si>
  <si>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</si>
  <si>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</si>
  <si>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</si>
  <si>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</si>
  <si>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</si>
  <si>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</si>
  <si>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</si>
  <si>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</si>
  <si>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</si>
  <si>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</si>
  <si>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</si>
  <si>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</si>
  <si>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</si>
  <si>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</si>
  <si>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</si>
  <si>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</si>
  <si>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</si>
  <si>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</si>
  <si>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</si>
  <si>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</si>
  <si>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</si>
  <si>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</si>
  <si>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</si>
  <si>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</si>
  <si>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</si>
  <si>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</si>
  <si>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</si>
  <si>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</si>
  <si>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</si>
  <si>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</si>
  <si>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</si>
  <si>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</si>
  <si>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</si>
  <si>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</si>
  <si>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</si>
  <si>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</si>
  <si>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</si>
  <si>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</si>
  <si>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</si>
  <si>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</si>
  <si>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</si>
  <si>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</si>
  <si>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</si>
  <si>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</si>
  <si>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</si>
  <si>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</si>
  <si>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</si>
  <si>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</si>
  <si>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</si>
  <si>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</si>
  <si>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</si>
  <si>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</si>
  <si>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</si>
  <si>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</si>
  <si>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</si>
  <si>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</si>
  <si>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</si>
  <si>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</si>
  <si>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</si>
  <si>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</si>
  <si>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</si>
  <si>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</si>
  <si>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</si>
  <si>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</si>
  <si>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</si>
  <si>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</si>
  <si>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</si>
  <si>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</si>
  <si>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</si>
  <si>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</si>
  <si>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</si>
  <si>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</si>
  <si>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</si>
  <si>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</si>
  <si>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</si>
  <si>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</si>
  <si>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</si>
  <si>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</si>
  <si>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</si>
  <si>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</si>
  <si>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</si>
  <si>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</si>
  <si>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</si>
  <si>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</si>
  <si>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</si>
  <si>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</si>
  <si>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</si>
  <si>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</si>
  <si>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</si>
  <si>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</si>
  <si>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</si>
  <si>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</si>
  <si>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</si>
  <si>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</si>
  <si>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</si>
  <si>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</si>
  <si>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</si>
  <si>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</si>
  <si>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</si>
  <si>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</si>
  <si>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</si>
  <si>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</si>
  <si>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</si>
  <si>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</si>
  <si>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</si>
  <si>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</si>
  <si>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</si>
  <si>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</si>
  <si>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</si>
  <si>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</si>
  <si>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</si>
  <si>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</si>
  <si>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</si>
  <si>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</si>
  <si>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</si>
  <si>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</si>
  <si>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</si>
  <si>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</si>
  <si>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</si>
  <si>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</si>
  <si>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</si>
  <si>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</si>
  <si>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</si>
  <si>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</si>
  <si>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</si>
  <si>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</si>
  <si>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</si>
  <si>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</si>
  <si>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</si>
  <si>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</si>
  <si>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</si>
  <si>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</si>
  <si>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</si>
  <si>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</si>
  <si>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</si>
  <si>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</si>
  <si>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</si>
  <si>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</si>
  <si>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</si>
  <si>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</si>
  <si>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</si>
  <si>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</si>
  <si>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</si>
  <si>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</si>
  <si>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</si>
  <si>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</si>
  <si>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</si>
  <si>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</si>
  <si>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</si>
  <si>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</si>
  <si>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</si>
  <si>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</si>
  <si>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</si>
  <si>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</si>
  <si>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</si>
  <si>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</si>
  <si>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</si>
  <si>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</si>
  <si>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</si>
  <si>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</si>
  <si>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</si>
  <si>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</si>
  <si>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</si>
  <si>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</si>
  <si>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</si>
  <si>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</si>
  <si>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</si>
  <si>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</si>
  <si>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</si>
  <si>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</si>
  <si>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</si>
  <si>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</si>
  <si>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</si>
  <si>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</si>
  <si>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</si>
  <si>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</si>
  <si>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</si>
  <si>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</si>
  <si>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</si>
  <si>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</si>
  <si>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</si>
  <si>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</si>
  <si>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</si>
  <si>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</si>
  <si>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</si>
  <si>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</si>
  <si>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</si>
  <si>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</si>
  <si>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</si>
  <si>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</si>
  <si>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</si>
  <si>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</si>
  <si>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</si>
  <si>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</si>
  <si>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</si>
  <si>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</si>
  <si>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</si>
  <si>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</si>
  <si>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</si>
  <si>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</si>
  <si>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</si>
  <si>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</si>
  <si>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</si>
  <si>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</si>
  <si>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</si>
  <si>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</si>
  <si>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</si>
  <si>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</si>
  <si>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</si>
  <si>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</si>
  <si>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</si>
  <si>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</si>
  <si>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</si>
  <si>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</si>
  <si>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</si>
  <si>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</si>
  <si>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</si>
  <si>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</si>
  <si>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</si>
  <si>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</si>
  <si>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</si>
  <si>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</si>
  <si>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</si>
  <si>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</si>
  <si>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</si>
  <si>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</si>
  <si>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</si>
  <si>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</si>
  <si>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</si>
  <si>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</si>
  <si>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</si>
  <si>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</si>
  <si>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</si>
  <si>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</si>
  <si>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</si>
  <si>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</si>
  <si>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</si>
  <si>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</si>
  <si>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</si>
  <si>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</si>
  <si>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</si>
  <si>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</si>
  <si>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</si>
  <si>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</si>
  <si>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</si>
  <si>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</si>
  <si>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</si>
  <si>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</si>
  <si>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</si>
  <si>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</si>
  <si>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</si>
  <si>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</si>
  <si>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</si>
  <si>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</si>
  <si>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</si>
  <si>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</si>
  <si>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</si>
  <si>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</si>
  <si>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</si>
  <si>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</si>
  <si>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</si>
  <si>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</si>
  <si>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</si>
  <si>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</si>
  <si>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</si>
  <si>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</si>
  <si>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</si>
  <si>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</si>
  <si>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</si>
  <si>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</si>
  <si>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</si>
  <si>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</si>
  <si>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</si>
  <si>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</si>
  <si>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</si>
  <si>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</si>
  <si>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</si>
  <si>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</si>
  <si>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</si>
  <si>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</si>
  <si>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</si>
  <si>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</si>
  <si>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</si>
  <si>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</si>
  <si>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</si>
  <si>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</si>
  <si>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</si>
  <si>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</si>
  <si>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</si>
  <si>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</si>
  <si>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</si>
  <si>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</si>
  <si>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</si>
  <si>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</si>
  <si>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</si>
  <si>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</si>
  <si>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</si>
  <si>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</si>
  <si>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</si>
  <si>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</si>
  <si>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</si>
  <si>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</si>
  <si>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</si>
  <si>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</si>
  <si>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</si>
  <si>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</si>
  <si>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</si>
  <si>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</si>
  <si>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</si>
  <si>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</si>
  <si>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</si>
  <si>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</si>
  <si>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</si>
  <si>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</si>
  <si>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</si>
  <si>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</si>
  <si>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</si>
  <si>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</si>
  <si>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</si>
  <si>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</si>
  <si>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</si>
  <si>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</si>
  <si>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</si>
  <si>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</si>
  <si>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</si>
  <si>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</si>
  <si>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</si>
  <si>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</si>
  <si>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</si>
  <si>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</si>
  <si>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</si>
  <si>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</si>
  <si>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</si>
  <si>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</si>
  <si>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</si>
  <si>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</si>
  <si>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</si>
  <si>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</si>
  <si>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</si>
  <si>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</si>
  <si>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</si>
  <si>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</si>
  <si>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</si>
  <si>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</si>
  <si>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</si>
  <si>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</si>
  <si>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</si>
  <si>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</si>
  <si>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</si>
  <si>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</si>
  <si>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</si>
  <si>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</si>
  <si>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</si>
  <si>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</si>
  <si>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</si>
  <si>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</si>
  <si>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</si>
  <si>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</si>
  <si>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</si>
  <si>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</si>
  <si>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</si>
  <si>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</si>
  <si>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</si>
  <si>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</si>
  <si>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</si>
  <si>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</si>
  <si>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</si>
  <si>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</si>
  <si>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</si>
  <si>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</si>
  <si>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</si>
  <si>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</si>
  <si>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</si>
  <si>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</si>
  <si>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</si>
  <si>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</si>
  <si>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</si>
  <si>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</si>
  <si>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</si>
  <si>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</si>
  <si>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</si>
  <si>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</si>
  <si>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</si>
  <si>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</si>
  <si>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</si>
  <si>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</si>
  <si>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</si>
  <si>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</si>
  <si>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</si>
  <si>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</si>
  <si>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</si>
  <si>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</si>
  <si>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</si>
  <si>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</si>
  <si>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</si>
  <si>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</si>
  <si>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</si>
  <si>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</si>
  <si>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</si>
  <si>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</si>
  <si>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</si>
  <si>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</si>
  <si>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</si>
  <si>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</si>
  <si>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</si>
  <si>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</si>
  <si>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</si>
  <si>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</si>
  <si>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</si>
  <si>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</si>
  <si>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</si>
  <si>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</si>
  <si>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</si>
  <si>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</si>
  <si>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</si>
  <si>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</si>
  <si>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</si>
  <si>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</si>
  <si>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</si>
  <si>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</si>
  <si>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</si>
  <si>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</si>
  <si>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</si>
  <si>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</si>
  <si>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</si>
  <si>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</si>
  <si>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</si>
  <si>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</si>
  <si>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</si>
  <si>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</si>
  <si>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</si>
  <si>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</si>
  <si>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</si>
  <si>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</si>
  <si>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</si>
  <si>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</si>
  <si>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</si>
  <si>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</si>
  <si>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</si>
  <si>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</si>
  <si>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</si>
  <si>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</si>
  <si>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</si>
  <si>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</si>
  <si>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</si>
  <si>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</si>
  <si>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</si>
  <si>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</si>
  <si>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</si>
  <si>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</si>
  <si>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</si>
  <si>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</si>
  <si>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</si>
  <si>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</si>
  <si>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</si>
  <si>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</si>
  <si>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</si>
  <si>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</si>
  <si>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</si>
  <si>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</si>
  <si>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</si>
  <si>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</si>
  <si>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</si>
  <si>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</si>
  <si>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</si>
  <si>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</si>
  <si>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</si>
  <si>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</si>
  <si>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</si>
  <si>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</si>
  <si>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</si>
  <si>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</si>
  <si>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</si>
  <si>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</si>
  <si>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</si>
  <si>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</si>
  <si>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</si>
  <si>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</si>
  <si>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</si>
  <si>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</si>
  <si>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</si>
  <si>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</si>
  <si>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</si>
  <si>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</si>
  <si>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</si>
  <si>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</si>
  <si>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</si>
  <si>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</si>
  <si>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</si>
  <si>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</si>
  <si>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</si>
  <si>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</si>
  <si>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</si>
  <si>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</si>
  <si>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</si>
  <si>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</si>
  <si>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</si>
  <si>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</si>
  <si>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</si>
  <si>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</si>
  <si>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</si>
  <si>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</si>
  <si>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</si>
  <si>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</si>
  <si>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</si>
  <si>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</si>
  <si>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</si>
  <si>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</si>
  <si>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</si>
  <si>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</si>
  <si>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</si>
  <si>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</si>
  <si>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</si>
  <si>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</si>
  <si>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</si>
  <si>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</si>
  <si>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</si>
  <si>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</si>
  <si>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</si>
  <si>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</si>
  <si>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</si>
  <si>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</si>
  <si>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</si>
  <si>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</si>
  <si>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</si>
  <si>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</si>
  <si>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</si>
  <si>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</si>
  <si>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</si>
  <si>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</si>
  <si>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</si>
  <si>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</si>
  <si>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</si>
  <si>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</si>
  <si>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</si>
  <si>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</si>
  <si>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</si>
  <si>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</si>
  <si>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</si>
  <si>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</si>
  <si>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</si>
  <si>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</si>
  <si>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</si>
  <si>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</si>
  <si>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</si>
  <si>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</si>
  <si>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</si>
  <si>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</si>
  <si>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</si>
  <si>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</si>
  <si>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</si>
  <si>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</si>
  <si>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</si>
  <si>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</si>
  <si>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</si>
  <si>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</si>
  <si>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</si>
  <si>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</si>
  <si>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</si>
  <si>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</si>
  <si>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</si>
  <si>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</si>
  <si>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</si>
  <si>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</si>
  <si>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</si>
  <si>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</si>
  <si>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</si>
  <si>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</si>
  <si>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</si>
  <si>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</si>
  <si>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</si>
  <si>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</si>
  <si>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</si>
  <si>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</si>
  <si>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</si>
  <si>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</si>
  <si>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</si>
  <si>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</si>
  <si>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</si>
  <si>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</si>
  <si>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</si>
  <si>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</si>
  <si>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</si>
  <si>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</si>
  <si>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</si>
  <si>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</si>
  <si>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</si>
  <si>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</si>
  <si>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</si>
  <si>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</si>
  <si>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</si>
  <si>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</si>
  <si>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</si>
  <si>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</si>
  <si>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</si>
  <si>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</si>
  <si>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</si>
  <si>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</si>
  <si>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</si>
  <si>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</si>
  <si>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</si>
  <si>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</si>
  <si>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</si>
  <si>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</si>
  <si>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</si>
  <si>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</si>
  <si>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</si>
  <si>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</si>
  <si>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</si>
  <si>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</si>
  <si>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</si>
  <si>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</si>
  <si>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</si>
  <si>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</si>
  <si>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</si>
  <si>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</si>
  <si>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</si>
  <si>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</si>
  <si>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</si>
  <si>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</si>
  <si>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</si>
  <si>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</si>
  <si>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</si>
  <si>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</si>
  <si>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</si>
  <si>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</si>
  <si>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</si>
  <si>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</si>
  <si>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</si>
  <si>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</si>
  <si>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</si>
  <si>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</si>
  <si>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</si>
  <si>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</si>
  <si>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</si>
  <si>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</si>
  <si>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</si>
  <si>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</si>
  <si>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</si>
  <si>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</si>
  <si>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</si>
  <si>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</si>
  <si>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</si>
  <si>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</si>
  <si>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</si>
  <si>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</si>
  <si>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</si>
  <si>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</si>
  <si>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</si>
  <si>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</si>
  <si>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</si>
  <si>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</si>
  <si>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</si>
  <si>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</si>
  <si>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</si>
  <si>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</si>
  <si>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</si>
  <si>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</si>
  <si>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</si>
  <si>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</si>
  <si>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</si>
  <si>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</si>
  <si>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</si>
  <si>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</si>
  <si>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</si>
  <si>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</si>
  <si>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</si>
  <si>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</si>
  <si>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</si>
  <si>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</si>
  <si>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</si>
  <si>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</si>
  <si>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</si>
  <si>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</si>
  <si>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</si>
  <si>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</si>
  <si>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</si>
  <si>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</si>
  <si>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</si>
  <si>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</si>
  <si>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</si>
  <si>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</si>
  <si>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</si>
  <si>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</si>
  <si>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</si>
  <si>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</si>
  <si>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</si>
  <si>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</si>
  <si>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</si>
  <si>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</si>
  <si>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</si>
  <si>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</si>
  <si>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</si>
  <si>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</si>
  <si>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</si>
  <si>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</si>
  <si>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</si>
  <si>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</si>
  <si>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</si>
  <si>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</si>
  <si>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</si>
  <si>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</si>
  <si>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</si>
  <si>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</si>
  <si>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</si>
  <si>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</si>
  <si>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</si>
  <si>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</si>
  <si>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</si>
  <si>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</si>
  <si>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</si>
  <si>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</si>
  <si>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</si>
  <si>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</si>
  <si>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</si>
  <si>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</si>
  <si>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</si>
  <si>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</si>
  <si>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</si>
  <si>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</si>
  <si>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</si>
  <si>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</si>
  <si>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</si>
  <si>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</si>
  <si>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</si>
  <si>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</si>
  <si>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</si>
  <si>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</si>
  <si>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</si>
  <si>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</si>
  <si>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</si>
  <si>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</si>
  <si>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</si>
  <si>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</si>
  <si>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</si>
  <si>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</si>
  <si>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</si>
  <si>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</si>
  <si>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</si>
  <si>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</si>
  <si>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</si>
  <si>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</si>
  <si>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</si>
  <si>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</si>
  <si>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</si>
  <si>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</si>
  <si>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</si>
  <si>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</si>
  <si>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</si>
  <si>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</si>
  <si>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</si>
  <si>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</si>
  <si>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</si>
  <si>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</si>
  <si>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</si>
  <si>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</si>
  <si>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</si>
  <si>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</si>
  <si>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</si>
  <si>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</si>
  <si>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</si>
  <si>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</si>
  <si>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</si>
  <si>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</si>
  <si>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</si>
  <si>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</si>
  <si>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</si>
  <si>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</si>
  <si>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</si>
  <si>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</si>
  <si>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</si>
  <si>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</si>
  <si>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</si>
  <si>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</si>
  <si>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</si>
  <si>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</si>
  <si>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</si>
  <si>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</si>
  <si>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</si>
  <si>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</si>
  <si>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</si>
  <si>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</si>
  <si>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</si>
  <si>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</si>
  <si>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</si>
  <si>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</si>
  <si>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</si>
  <si>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</si>
  <si>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</si>
  <si>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</si>
  <si>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</si>
  <si>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</si>
  <si>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</si>
  <si>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</si>
  <si>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</si>
  <si>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</si>
  <si>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</si>
  <si>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</si>
  <si>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</si>
  <si>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</si>
  <si>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</si>
  <si>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</si>
  <si>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</si>
  <si>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</si>
  <si>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</si>
  <si>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</si>
  <si>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</si>
  <si>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</si>
  <si>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</si>
  <si>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</si>
  <si>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</si>
  <si>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</si>
  <si>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</si>
  <si>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</si>
  <si>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</si>
  <si>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</si>
  <si>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</si>
  <si>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</si>
  <si>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</si>
  <si>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</si>
  <si>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</si>
  <si>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</si>
  <si>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</si>
  <si>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</si>
  <si>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</si>
  <si>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</si>
  <si>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</si>
  <si>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</si>
  <si>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</si>
  <si>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</si>
  <si>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</si>
  <si>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</si>
  <si>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</si>
  <si>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</si>
  <si>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</si>
  <si>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</si>
  <si>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</si>
  <si>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</si>
  <si>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</si>
  <si>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</si>
  <si>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</si>
  <si>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</si>
  <si>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</si>
  <si>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</si>
  <si>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</si>
  <si>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</si>
  <si>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</si>
  <si>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</si>
  <si>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</si>
  <si>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</si>
  <si>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</si>
  <si>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</si>
  <si>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</si>
  <si>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</si>
  <si>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</si>
  <si>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</si>
  <si>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</si>
  <si>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</si>
  <si>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</si>
  <si>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</si>
  <si>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</si>
  <si>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</si>
  <si>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</si>
  <si>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</si>
  <si>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</si>
  <si>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</si>
  <si>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</si>
  <si>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</si>
  <si>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</si>
  <si>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</si>
  <si>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</si>
  <si>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</si>
  <si>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</si>
  <si>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</si>
  <si>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</si>
  <si>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</si>
  <si>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</si>
  <si>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</si>
  <si>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</si>
  <si>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</si>
  <si>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</si>
  <si>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</si>
  <si>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</si>
  <si>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</si>
  <si>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</si>
  <si>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</si>
  <si>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</si>
  <si>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</si>
  <si>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</si>
  <si>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</si>
  <si>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</si>
  <si>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</si>
  <si>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</si>
  <si>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</si>
  <si>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</si>
  <si>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</si>
  <si>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</si>
  <si>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</si>
  <si>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</si>
  <si>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</si>
  <si>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</si>
  <si>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</si>
  <si>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</si>
  <si>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</si>
  <si>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</si>
  <si>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</si>
  <si>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</si>
  <si>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</si>
  <si>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</si>
  <si>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</si>
  <si>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</si>
  <si>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</si>
  <si>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</si>
  <si>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</si>
  <si>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</si>
  <si>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</si>
  <si>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</si>
  <si>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</si>
  <si>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</si>
  <si>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</si>
  <si>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</si>
  <si>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</si>
  <si>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</si>
  <si>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</si>
  <si>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</si>
  <si>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</si>
  <si>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</si>
  <si>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</si>
  <si>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</si>
  <si>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</si>
  <si>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</si>
  <si>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</si>
  <si>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</si>
  <si>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</si>
  <si>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</si>
  <si>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</si>
  <si>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</si>
  <si>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</si>
  <si>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</si>
  <si>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</si>
  <si>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</si>
  <si>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</si>
  <si>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</si>
  <si>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</si>
  <si>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</si>
  <si>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</si>
  <si>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</si>
  <si>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</si>
  <si>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</si>
  <si>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</si>
  <si>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</si>
  <si>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</si>
  <si>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</si>
  <si>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</si>
  <si>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</si>
  <si>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</si>
  <si>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</si>
  <si>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</si>
  <si>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</si>
  <si>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</si>
  <si>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</si>
  <si>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</si>
  <si>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</si>
  <si>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</si>
  <si>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</si>
  <si>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</si>
  <si>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</si>
  <si>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</si>
  <si>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</si>
  <si>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</si>
  <si>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</si>
  <si>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</si>
  <si>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</si>
  <si>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</si>
  <si>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</si>
  <si>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</si>
  <si>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</si>
  <si>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</si>
  <si>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</si>
  <si>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</si>
  <si>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</si>
  <si>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</si>
  <si>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</si>
  <si>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</si>
  <si>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</si>
  <si>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</si>
  <si>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</si>
  <si>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</si>
  <si>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</si>
  <si>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</si>
  <si>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</si>
  <si>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</si>
  <si>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</si>
  <si>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</si>
  <si>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</si>
  <si>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</si>
  <si>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</si>
  <si>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</si>
  <si>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</si>
  <si>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</si>
  <si>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</si>
  <si>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</si>
  <si>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</si>
  <si>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</si>
  <si>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</si>
  <si>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</si>
  <si>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</si>
  <si>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</si>
  <si>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</si>
  <si>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</si>
  <si>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</si>
  <si>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</si>
  <si>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</si>
  <si>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</si>
  <si>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</si>
  <si>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</si>
  <si>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</si>
  <si>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</si>
  <si>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</si>
  <si>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</si>
  <si>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</si>
  <si>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</si>
  <si>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</si>
  <si>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</si>
  <si>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</si>
  <si>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</si>
  <si>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</si>
  <si>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</si>
  <si>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</si>
  <si>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</si>
  <si>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</si>
  <si>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</si>
  <si>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</si>
  <si>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</si>
  <si>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</si>
  <si>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</si>
  <si>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</si>
  <si>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</si>
  <si>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</si>
  <si>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</si>
  <si>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</si>
  <si>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</si>
  <si>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</si>
  <si>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</si>
  <si>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</si>
  <si>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</si>
  <si>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</si>
  <si>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</si>
  <si>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</si>
  <si>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</si>
  <si>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</si>
  <si>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</si>
  <si>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</si>
  <si>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</si>
  <si>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</si>
  <si>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</si>
  <si>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</si>
  <si>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</si>
  <si>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</si>
  <si>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</si>
  <si>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</si>
  <si>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</si>
  <si>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</si>
  <si>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</si>
  <si>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</si>
  <si>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</si>
  <si>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</si>
  <si>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</si>
  <si>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</si>
  <si>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</si>
  <si>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</si>
  <si>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</si>
  <si>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</si>
  <si>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</si>
  <si>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</si>
  <si>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</si>
  <si>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</si>
  <si>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</si>
  <si>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</si>
  <si>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</si>
  <si>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</si>
  <si>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</si>
  <si>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</si>
  <si>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</si>
  <si>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</si>
  <si>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</si>
  <si>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</si>
  <si>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</si>
  <si>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</si>
  <si>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</si>
  <si>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</si>
  <si>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</si>
  <si>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</si>
  <si>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</si>
  <si>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</si>
  <si>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</si>
  <si>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</si>
  <si>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</si>
  <si>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</si>
  <si>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</si>
  <si>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</si>
  <si>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</si>
  <si>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</si>
  <si>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</si>
  <si>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</si>
  <si>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</si>
  <si>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</si>
  <si>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</si>
  <si>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</si>
  <si>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</si>
  <si>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</si>
  <si>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</si>
  <si>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</si>
  <si>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</si>
  <si>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</si>
  <si>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</si>
  <si>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</si>
  <si>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</si>
  <si>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</si>
  <si>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</si>
  <si>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</si>
  <si>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</si>
  <si>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</si>
  <si>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</si>
  <si>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</si>
  <si>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</si>
  <si>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</si>
  <si>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</si>
  <si>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</si>
  <si>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</si>
  <si>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</si>
  <si>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</si>
  <si>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</si>
  <si>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</si>
  <si>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</si>
  <si>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</si>
  <si>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</si>
  <si>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</si>
  <si>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</si>
  <si>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</si>
  <si>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</si>
  <si>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</si>
  <si>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</si>
  <si>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</si>
  <si>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</si>
  <si>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</si>
  <si>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</si>
  <si>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</si>
  <si>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</si>
  <si>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</si>
  <si>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</si>
  <si>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</si>
  <si>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</si>
  <si>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</si>
  <si>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</si>
  <si>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</si>
  <si>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</si>
  <si>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</si>
  <si>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</si>
  <si>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</si>
  <si>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</si>
  <si>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</si>
  <si>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</si>
  <si>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</si>
  <si>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</si>
  <si>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</si>
  <si>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</si>
  <si>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</si>
  <si>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</si>
  <si>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</si>
  <si>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</si>
  <si>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</si>
  <si>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</si>
  <si>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</si>
  <si>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</si>
  <si>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</si>
  <si>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</si>
  <si>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</si>
  <si>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</si>
  <si>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</si>
  <si>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</si>
  <si>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</si>
  <si>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</si>
  <si>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</si>
  <si>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</si>
  <si>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</si>
  <si>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</si>
  <si>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</si>
  <si>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</si>
  <si>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</si>
  <si>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</si>
  <si>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</si>
  <si>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</si>
  <si>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</si>
  <si>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</si>
  <si>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</si>
  <si>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</si>
  <si>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</si>
  <si>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</si>
  <si>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</si>
  <si>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</si>
  <si>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</si>
  <si>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</si>
  <si>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</si>
  <si>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</si>
  <si>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</si>
  <si>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</si>
  <si>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</si>
  <si>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</si>
  <si>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</si>
  <si>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</si>
  <si>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</si>
  <si>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</si>
  <si>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</si>
  <si>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</si>
  <si>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</si>
  <si>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</si>
  <si>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</si>
  <si>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</si>
  <si>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</si>
  <si>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</si>
  <si>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</si>
  <si>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</si>
  <si>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</si>
  <si>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</si>
  <si>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</si>
  <si>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</si>
  <si>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</si>
  <si>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</si>
  <si>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</si>
  <si>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</si>
  <si>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</si>
  <si>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</si>
  <si>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</si>
  <si>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</si>
  <si>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</si>
  <si>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</si>
  <si>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</si>
  <si>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</si>
  <si>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</si>
  <si>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</si>
  <si>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</si>
  <si>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</si>
  <si>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</si>
  <si>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</si>
  <si>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</si>
  <si>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</si>
  <si>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</si>
  <si>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</si>
  <si>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</si>
  <si>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</si>
  <si>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</si>
  <si>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</si>
  <si>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</si>
  <si>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</si>
  <si>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</si>
  <si>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</si>
  <si>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</si>
  <si>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</si>
  <si>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</si>
  <si>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</si>
  <si>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</si>
  <si>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</si>
  <si>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</si>
  <si>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</si>
  <si>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</si>
  <si>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</si>
  <si>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</si>
  <si>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</si>
  <si>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</si>
  <si>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</si>
  <si>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</si>
  <si>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</si>
  <si>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</si>
  <si>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</si>
  <si>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</si>
  <si>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</si>
  <si>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</si>
  <si>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</si>
  <si>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</si>
  <si>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</si>
  <si>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</si>
  <si>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</si>
  <si>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</si>
  <si>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</si>
  <si>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</si>
  <si>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</si>
  <si>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</si>
  <si>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</si>
  <si>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</si>
  <si>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</si>
  <si>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</si>
  <si>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</si>
  <si>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</si>
  <si>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</si>
  <si>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</si>
  <si>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</si>
  <si>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</si>
  <si>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</si>
  <si>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</si>
  <si>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</si>
  <si>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</si>
  <si>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</si>
  <si>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</si>
  <si>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</si>
  <si>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</si>
  <si>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</si>
  <si>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</si>
  <si>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</si>
  <si>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</si>
  <si>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</si>
  <si>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</si>
  <si>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</si>
  <si>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</si>
  <si>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</si>
  <si>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</si>
  <si>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</si>
  <si>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</si>
  <si>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</si>
  <si>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</si>
  <si>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</si>
  <si>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</si>
  <si>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</si>
  <si>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</si>
  <si>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</si>
  <si>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</si>
  <si>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</si>
  <si>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</si>
  <si>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</si>
  <si>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</si>
  <si>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</si>
  <si>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</si>
  <si>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</si>
  <si>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</si>
  <si>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</si>
  <si>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</si>
  <si>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</si>
  <si>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</si>
  <si>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</si>
  <si>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</si>
  <si>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</si>
  <si>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</si>
  <si>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</si>
  <si>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</si>
  <si>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</si>
  <si>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</si>
  <si>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</si>
  <si>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</si>
  <si>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</si>
  <si>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</si>
  <si>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</si>
  <si>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</si>
  <si>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</si>
  <si>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</si>
  <si>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</si>
  <si>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</si>
  <si>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</si>
  <si>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</si>
  <si>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</si>
  <si>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</si>
  <si>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</si>
  <si>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</si>
  <si>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</si>
  <si>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</si>
  <si>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</si>
  <si>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</si>
  <si>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</si>
  <si>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</si>
  <si>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</si>
  <si>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</si>
  <si>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</si>
  <si>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</si>
  <si>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</si>
  <si>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</si>
  <si>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</si>
  <si>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</si>
  <si>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</si>
  <si>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</si>
  <si>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</si>
  <si>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</si>
  <si>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</si>
  <si>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</si>
  <si>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</si>
  <si>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</si>
  <si>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</si>
  <si>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</si>
  <si>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</si>
  <si>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</si>
  <si>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</si>
  <si>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</si>
  <si>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</si>
  <si>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</si>
  <si>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</si>
  <si>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</si>
  <si>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</si>
  <si>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</si>
  <si>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</si>
  <si>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</si>
  <si>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</si>
  <si>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</si>
  <si>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</si>
  <si>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</si>
  <si>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</si>
  <si>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</si>
  <si>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</si>
  <si>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</si>
  <si>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</si>
  <si>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</si>
  <si>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</si>
  <si>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</si>
  <si>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</si>
  <si>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</si>
  <si>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</si>
  <si>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</si>
  <si>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</si>
  <si>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</si>
  <si>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</si>
  <si>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</si>
  <si>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</si>
  <si>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</si>
  <si>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</si>
  <si>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</si>
  <si>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</si>
  <si>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</si>
  <si>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</si>
  <si>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</si>
  <si>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</si>
  <si>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</si>
  <si>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</si>
  <si>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</si>
  <si>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</si>
  <si>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</si>
  <si>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</si>
  <si>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</si>
  <si>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</si>
  <si>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</si>
  <si>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</si>
  <si>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</si>
  <si>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</si>
  <si>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</si>
  <si>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</si>
  <si>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</si>
  <si>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</si>
  <si>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</si>
  <si>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</si>
  <si>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</si>
  <si>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</si>
  <si>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</si>
  <si>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</si>
  <si>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</si>
  <si>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</si>
  <si>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</si>
  <si>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</si>
  <si>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</si>
  <si>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</si>
  <si>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</si>
  <si>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</si>
  <si>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</si>
  <si>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</si>
  <si>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</si>
  <si>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</si>
  <si>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</si>
  <si>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</si>
  <si>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</si>
  <si>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</si>
  <si>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</si>
  <si>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</si>
  <si>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</si>
  <si>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</si>
  <si>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</si>
  <si>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</si>
  <si>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</si>
  <si>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</si>
  <si>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</si>
  <si>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</si>
  <si>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</si>
  <si>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</si>
  <si>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</si>
  <si>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</si>
  <si>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</si>
  <si>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</si>
  <si>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</si>
  <si>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</si>
  <si>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</si>
  <si>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</si>
  <si>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</si>
  <si>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</si>
  <si>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</si>
  <si>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</si>
  <si>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</si>
  <si>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</si>
  <si>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</si>
  <si>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</si>
  <si>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</si>
  <si>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</si>
  <si>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</si>
  <si>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</si>
  <si>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</si>
  <si>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</si>
  <si>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</si>
  <si>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</si>
  <si>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</si>
  <si>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</si>
  <si>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</si>
  <si>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</si>
  <si>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</si>
  <si>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</si>
  <si>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</si>
  <si>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</si>
  <si>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</si>
  <si>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</si>
  <si>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</si>
  <si>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</si>
  <si>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</si>
  <si>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</si>
  <si>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</si>
  <si>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</si>
  <si>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</si>
  <si>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</si>
  <si>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</si>
  <si>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</si>
  <si>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</si>
  <si>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</si>
  <si>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</si>
  <si>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</si>
  <si>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</si>
  <si>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</si>
  <si>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</si>
  <si>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</si>
  <si>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</si>
  <si>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</si>
  <si>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</si>
  <si>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</si>
  <si>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</si>
  <si>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</si>
  <si>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</si>
  <si>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</si>
  <si>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</si>
  <si>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</si>
  <si>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</si>
  <si>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</si>
  <si>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</si>
  <si>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</si>
  <si>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</si>
  <si>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</si>
  <si>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</si>
  <si>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</si>
  <si>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</si>
  <si>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</si>
  <si>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</si>
  <si>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</si>
  <si>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</si>
  <si>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</si>
  <si>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</si>
  <si>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</si>
  <si>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</si>
  <si>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</si>
  <si>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</si>
  <si>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</si>
  <si>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</si>
  <si>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</si>
  <si>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</si>
  <si>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</si>
  <si>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</si>
  <si>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</si>
  <si>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</si>
  <si>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</si>
  <si>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</si>
  <si>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</si>
  <si>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</si>
  <si>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</si>
  <si>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</si>
  <si>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</si>
  <si>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</si>
  <si>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</si>
  <si>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</si>
  <si>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</si>
  <si>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</si>
  <si>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</si>
  <si>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</si>
  <si>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</si>
  <si>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</si>
  <si>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</si>
  <si>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</si>
  <si>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</si>
  <si>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</si>
  <si>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</si>
  <si>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</si>
  <si>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</si>
  <si>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</si>
  <si>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</si>
  <si>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</si>
  <si>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</si>
  <si>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</si>
  <si>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</si>
  <si>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</si>
  <si>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</si>
  <si>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</si>
  <si>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</si>
  <si>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</si>
  <si>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</si>
  <si>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</si>
  <si>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</si>
  <si>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</si>
  <si>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</si>
  <si>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</si>
  <si>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</si>
  <si>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</si>
  <si>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</si>
  <si>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</si>
  <si>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</si>
  <si>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</si>
  <si>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</si>
  <si>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</si>
  <si>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</si>
  <si>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</si>
  <si>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</si>
  <si>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</si>
  <si>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</si>
  <si>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</si>
  <si>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</si>
  <si>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</si>
  <si>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</si>
  <si>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</si>
  <si>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</si>
  <si>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</si>
  <si>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</si>
  <si>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</si>
  <si>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</si>
  <si>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</si>
  <si>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</si>
  <si>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</si>
  <si>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</si>
  <si>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</si>
  <si>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</si>
  <si>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</si>
  <si>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</si>
  <si>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</si>
  <si>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</si>
  <si>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</si>
  <si>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</si>
  <si>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</si>
  <si>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</si>
  <si>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</si>
  <si>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</si>
  <si>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</si>
  <si>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</si>
  <si>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</si>
  <si>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</si>
  <si>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</si>
  <si>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</si>
  <si>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</si>
  <si>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</si>
  <si>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</si>
  <si>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</si>
  <si>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</si>
  <si>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</si>
  <si>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</si>
  <si>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</si>
  <si>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</si>
  <si>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</si>
  <si>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</si>
  <si>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</si>
  <si>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</si>
  <si>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</si>
  <si>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</si>
  <si>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</si>
  <si>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</si>
  <si>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</si>
  <si>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</si>
  <si>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</si>
  <si>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</si>
  <si>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</si>
  <si>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</si>
  <si>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</si>
  <si>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</si>
  <si>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</si>
  <si>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</si>
  <si>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</si>
  <si>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</si>
  <si>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</si>
  <si>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</si>
  <si>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</si>
  <si>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</si>
  <si>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</si>
  <si>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</si>
  <si>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</si>
  <si>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</si>
  <si>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</si>
  <si>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</si>
  <si>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</si>
  <si>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</si>
  <si>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</si>
  <si>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</si>
  <si>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</si>
  <si>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</si>
  <si>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</si>
  <si>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</si>
  <si>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</si>
  <si>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</si>
  <si>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</si>
  <si>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</si>
  <si>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</si>
  <si>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</si>
  <si>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</si>
  <si>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</si>
  <si>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</si>
  <si>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</si>
  <si>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</si>
  <si>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</si>
  <si>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</si>
  <si>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</si>
  <si>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</si>
  <si>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</si>
  <si>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</si>
  <si>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</si>
  <si>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</si>
  <si>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</si>
  <si>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</si>
  <si>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</si>
  <si>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</si>
  <si>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</si>
  <si>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</si>
  <si>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</si>
  <si>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</si>
  <si>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</si>
  <si>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</si>
  <si>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</si>
  <si>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</si>
  <si>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</si>
  <si>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</si>
  <si>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</si>
  <si>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</si>
  <si>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</si>
  <si>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</si>
  <si>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</si>
  <si>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</si>
  <si>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</si>
  <si>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</si>
  <si>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</si>
  <si>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</si>
  <si>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</si>
  <si>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</si>
  <si>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</si>
  <si>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</si>
  <si>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</si>
  <si>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</si>
  <si>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</si>
  <si>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</si>
  <si>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</si>
  <si>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</si>
  <si>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</si>
  <si>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</si>
  <si>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</si>
  <si>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</si>
  <si>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</si>
  <si>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</si>
  <si>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</si>
  <si>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</si>
  <si>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</si>
  <si>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</si>
  <si>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</si>
  <si>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</si>
  <si>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</si>
  <si>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</si>
  <si>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</si>
  <si>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</si>
  <si>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</si>
  <si>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</si>
  <si>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</si>
  <si>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</si>
  <si>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</si>
  <si>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</si>
  <si>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</si>
  <si>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</si>
  <si>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</si>
  <si>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</si>
  <si>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</si>
  <si>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</si>
  <si>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</si>
  <si>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</si>
  <si>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</si>
  <si>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</si>
  <si>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</si>
  <si>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</si>
  <si>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</si>
  <si>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</si>
  <si>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</si>
  <si>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</si>
  <si>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</si>
  <si>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</si>
  <si>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</si>
  <si>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</si>
  <si>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</si>
  <si>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</si>
  <si>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</si>
  <si>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</si>
  <si>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</si>
  <si>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</si>
  <si>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</si>
  <si>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</si>
  <si>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</si>
  <si>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</si>
  <si>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</si>
  <si>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</si>
  <si>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</si>
  <si>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</si>
  <si>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</si>
  <si>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</si>
  <si>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</si>
  <si>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</si>
  <si>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</si>
  <si>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</si>
  <si>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</si>
  <si>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</si>
  <si>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</si>
  <si>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</si>
  <si>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</si>
  <si>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</si>
  <si>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</si>
  <si>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</si>
  <si>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</si>
  <si>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</si>
  <si>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</si>
  <si>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</si>
  <si>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</si>
  <si>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</si>
  <si>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</si>
  <si>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</si>
  <si>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</si>
  <si>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</si>
  <si>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</si>
  <si>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</si>
  <si>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</si>
  <si>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</si>
  <si>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</si>
  <si>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</si>
  <si>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</si>
  <si>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</si>
  <si>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</si>
  <si>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</si>
  <si>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</si>
  <si>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</si>
  <si>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</si>
  <si>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</si>
  <si>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</si>
  <si>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</si>
  <si>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</si>
  <si>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</si>
  <si>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</si>
  <si>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</si>
  <si>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</si>
  <si>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</si>
  <si>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</si>
  <si>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</si>
  <si>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</si>
  <si>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</si>
  <si>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</si>
  <si>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</si>
  <si>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</si>
  <si>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</si>
  <si>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</si>
  <si>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</si>
  <si>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</si>
  <si>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</si>
  <si>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</si>
  <si>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</si>
  <si>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</si>
  <si>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</si>
  <si>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</si>
  <si>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</si>
  <si>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</si>
  <si>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</si>
  <si>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</si>
  <si>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</si>
  <si>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</si>
  <si>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</si>
  <si>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</si>
  <si>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</si>
  <si>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</si>
  <si>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</si>
  <si>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</si>
  <si>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</si>
  <si>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</si>
  <si>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</si>
  <si>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</si>
  <si>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</si>
  <si>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</si>
  <si>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</si>
  <si>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</si>
  <si>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</si>
  <si>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</si>
  <si>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</si>
  <si>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</si>
  <si>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</si>
  <si>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</si>
  <si>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</si>
  <si>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</si>
  <si>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</si>
  <si>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</si>
  <si>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</si>
  <si>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</si>
  <si>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</si>
  <si>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</si>
  <si>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</si>
  <si>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</si>
  <si>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</si>
  <si>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</si>
  <si>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</si>
  <si>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</si>
  <si>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</si>
  <si>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</si>
  <si>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</si>
  <si>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</si>
  <si>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</si>
  <si>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</si>
  <si>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</si>
  <si>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</si>
  <si>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</si>
  <si>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</si>
  <si>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</si>
  <si>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</si>
  <si>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</si>
  <si>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</si>
  <si>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</si>
  <si>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</si>
  <si>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</si>
  <si>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</si>
  <si>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</si>
  <si>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</si>
  <si>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</si>
  <si>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</si>
  <si>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</si>
  <si>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</si>
  <si>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</si>
  <si>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</si>
  <si>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</si>
  <si>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</si>
  <si>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</si>
  <si>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</si>
  <si>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</si>
  <si>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</si>
  <si>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</si>
  <si>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</si>
  <si>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</si>
  <si>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</si>
  <si>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</si>
  <si>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</si>
  <si>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</si>
  <si>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</si>
  <si>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</si>
  <si>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</si>
  <si>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</si>
  <si>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</si>
  <si>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</si>
  <si>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</si>
  <si>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</si>
  <si>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</si>
  <si>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</si>
  <si>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</si>
  <si>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</si>
  <si>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</si>
  <si>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</si>
  <si>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</si>
  <si>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</si>
  <si>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</si>
  <si>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</si>
  <si>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</si>
  <si>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</si>
  <si>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</si>
  <si>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</si>
  <si>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</si>
  <si>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</si>
  <si>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</si>
  <si>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</si>
  <si>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</si>
  <si>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</si>
  <si>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</si>
  <si>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</si>
  <si>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</si>
  <si>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</si>
  <si>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</si>
  <si>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</si>
  <si>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</si>
  <si>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</si>
  <si>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</si>
  <si>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</si>
  <si>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</si>
  <si>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</si>
  <si>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</si>
  <si>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</si>
  <si>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</si>
  <si>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</si>
  <si>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</si>
  <si>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</si>
  <si>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</si>
  <si>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</si>
  <si>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</si>
  <si>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</si>
  <si>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</si>
  <si>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</si>
  <si>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</si>
  <si>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</si>
  <si>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</si>
  <si>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</si>
  <si>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</si>
  <si>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</si>
  <si>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</si>
  <si>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</si>
  <si>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</si>
  <si>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</si>
  <si>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</si>
  <si>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</si>
  <si>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</si>
  <si>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</si>
  <si>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</si>
  <si>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</si>
  <si>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</si>
  <si>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</si>
  <si>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</si>
  <si>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</si>
  <si>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</si>
  <si>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</si>
  <si>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</si>
  <si>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</si>
  <si>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</si>
  <si>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</si>
  <si>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</si>
  <si>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</si>
  <si>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</si>
  <si>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</si>
  <si>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</si>
  <si>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</si>
  <si>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</si>
  <si>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</si>
  <si>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</si>
  <si>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</si>
  <si>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</si>
  <si>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</si>
  <si>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</si>
  <si>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</si>
  <si>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</si>
  <si>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</si>
  <si>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</si>
  <si>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</si>
  <si>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</si>
  <si>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</si>
  <si>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</si>
  <si>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</si>
  <si>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</si>
  <si>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</si>
  <si>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</si>
  <si>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</si>
  <si>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</si>
  <si>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</si>
  <si>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</si>
  <si>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</si>
  <si>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</si>
  <si>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</si>
  <si>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</si>
  <si>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</si>
  <si>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</si>
  <si>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</si>
  <si>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</si>
  <si>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</si>
  <si>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</si>
  <si>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</si>
  <si>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</si>
  <si>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</si>
  <si>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</si>
  <si>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</si>
  <si>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</si>
  <si>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</si>
  <si>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</si>
  <si>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</si>
  <si>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</si>
  <si>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</si>
  <si>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</si>
  <si>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</si>
  <si>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</si>
  <si>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</si>
  <si>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</si>
  <si>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</si>
  <si>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</si>
  <si>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</si>
  <si>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</si>
  <si>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</si>
  <si>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</si>
  <si>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</si>
  <si>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</si>
  <si>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</si>
  <si>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</si>
  <si>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</si>
  <si>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</si>
  <si>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</si>
  <si>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</si>
  <si>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</si>
  <si>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</si>
  <si>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</si>
  <si>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</si>
  <si>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</si>
  <si>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</si>
  <si>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</si>
  <si>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</si>
  <si>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</si>
  <si>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</si>
  <si>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</si>
  <si>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</si>
  <si>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</si>
  <si>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</si>
  <si>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</si>
  <si>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</si>
  <si>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</si>
  <si>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</si>
  <si>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</si>
  <si>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</si>
  <si>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</si>
  <si>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</si>
  <si>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</si>
  <si>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</si>
  <si>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</si>
  <si>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</si>
  <si>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</si>
  <si>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</si>
  <si>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</si>
  <si>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</si>
  <si>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</si>
  <si>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</si>
  <si>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</si>
  <si>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</si>
  <si>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</si>
  <si>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</si>
  <si>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</si>
  <si>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</si>
  <si>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</si>
  <si>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</si>
  <si>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</si>
  <si>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</si>
  <si>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</si>
  <si>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</si>
  <si>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</si>
  <si>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</si>
  <si>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</si>
  <si>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</si>
  <si>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</si>
  <si>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</si>
  <si>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</si>
  <si>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</si>
  <si>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</si>
  <si>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</si>
  <si>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</si>
  <si>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</si>
  <si>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</si>
  <si>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</si>
  <si>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</si>
  <si>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</si>
  <si>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</si>
  <si>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</si>
  <si>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</si>
  <si>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</si>
  <si>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</si>
  <si>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</si>
  <si>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</si>
  <si>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</si>
  <si>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</si>
  <si>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</si>
  <si>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</si>
  <si>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</si>
  <si>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</si>
  <si>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</si>
  <si>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</si>
  <si>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</si>
  <si>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</si>
  <si>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</si>
  <si>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</si>
  <si>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</si>
  <si>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</si>
  <si>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</si>
  <si>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</si>
  <si>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</si>
  <si>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</si>
  <si>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</si>
  <si>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</si>
  <si>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</si>
  <si>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</si>
  <si>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</si>
  <si>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</si>
  <si>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</si>
  <si>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</si>
  <si>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</si>
  <si>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</si>
  <si>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</si>
  <si>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</si>
  <si>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</si>
  <si>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</si>
  <si>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</si>
  <si>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</si>
  <si>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</si>
  <si>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</si>
  <si>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</si>
  <si>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</si>
  <si>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</si>
  <si>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</si>
  <si>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</si>
  <si>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</si>
  <si>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</si>
  <si>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</si>
  <si>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</si>
  <si>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</si>
  <si>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</si>
  <si>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</si>
  <si>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</si>
  <si>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</si>
  <si>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</si>
  <si>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</si>
  <si>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</si>
  <si>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</si>
  <si>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</si>
  <si>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</si>
  <si>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</si>
  <si>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</si>
  <si>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</si>
  <si>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</si>
  <si>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</si>
  <si>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</si>
  <si>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</si>
  <si>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</si>
  <si>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</si>
  <si>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</si>
  <si>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</si>
  <si>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</si>
  <si>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</si>
  <si>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</si>
  <si>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</si>
  <si>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</si>
  <si>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</si>
  <si>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</si>
  <si>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</si>
  <si>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</si>
  <si>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</si>
  <si>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</si>
  <si>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</si>
  <si>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</si>
  <si>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</si>
  <si>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</si>
  <si>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</si>
  <si>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</si>
  <si>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</si>
  <si>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</si>
  <si>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</si>
  <si>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</si>
  <si>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</si>
  <si>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</si>
  <si>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</si>
  <si>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</si>
  <si>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</si>
  <si>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</si>
  <si>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</si>
  <si>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</si>
  <si>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</si>
  <si>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</si>
  <si>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</si>
  <si>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</si>
  <si>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</si>
  <si>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</si>
  <si>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</si>
  <si>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</si>
  <si>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</si>
  <si>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</si>
  <si>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</si>
  <si>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</si>
  <si>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</si>
  <si>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</si>
  <si>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</si>
  <si>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</si>
  <si>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</si>
  <si>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</si>
  <si>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</si>
  <si>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</si>
  <si>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</si>
  <si>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</si>
  <si>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</si>
  <si>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</si>
  <si>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</si>
  <si>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</si>
  <si>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</si>
  <si>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</si>
  <si>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</si>
  <si>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</si>
  <si>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</si>
  <si>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</si>
  <si>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</si>
  <si>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</si>
  <si>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</si>
  <si>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</si>
  <si>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</si>
  <si>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</si>
  <si>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</si>
  <si>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</si>
  <si>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</si>
  <si>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</si>
  <si>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</si>
  <si>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</si>
  <si>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</si>
  <si>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</si>
  <si>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</si>
  <si>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</si>
  <si>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</si>
  <si>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</si>
  <si>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</si>
  <si>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</si>
  <si>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</si>
  <si>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</si>
  <si>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</si>
  <si>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</si>
  <si>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</si>
  <si>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</si>
  <si>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</si>
  <si>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</si>
  <si>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</si>
  <si>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</si>
  <si>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</si>
  <si>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</si>
  <si>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</si>
  <si>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</si>
  <si>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</si>
  <si>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</si>
  <si>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</si>
  <si>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</si>
  <si>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</si>
  <si>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</si>
  <si>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</si>
  <si>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</si>
  <si>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</si>
  <si>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</si>
  <si>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</si>
  <si>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</si>
  <si>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</si>
  <si>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</si>
  <si>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</si>
  <si>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</si>
  <si>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</si>
  <si>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</si>
  <si>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</si>
  <si>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</si>
  <si>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</si>
  <si>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</si>
  <si>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</si>
  <si>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</si>
  <si>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</si>
  <si>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</si>
  <si>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</si>
  <si>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</si>
  <si>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</si>
  <si>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</si>
  <si>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</si>
  <si>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</si>
  <si>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</si>
  <si>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</si>
  <si>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</si>
  <si>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</si>
  <si>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</si>
  <si>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</si>
  <si>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</si>
  <si>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</si>
  <si>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</si>
  <si>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</si>
  <si>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</si>
  <si>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</si>
  <si>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</si>
  <si>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</si>
  <si>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</si>
  <si>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</si>
  <si>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</si>
  <si>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</si>
  <si>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</si>
  <si>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</si>
  <si>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</si>
  <si>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</si>
  <si>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</si>
  <si>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</si>
  <si>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</si>
  <si>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</si>
  <si>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</si>
  <si>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</si>
  <si>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</si>
  <si>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</si>
  <si>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</si>
  <si>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</si>
  <si>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</si>
  <si>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</si>
  <si>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</si>
  <si>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</si>
  <si>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</si>
  <si>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</si>
  <si>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</si>
  <si>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</si>
  <si>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</si>
  <si>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</si>
  <si>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</si>
  <si>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</si>
  <si>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</si>
  <si>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</si>
  <si>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</si>
  <si>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</si>
  <si>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</si>
  <si>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</si>
  <si>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</si>
  <si>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</si>
  <si>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</si>
  <si>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</si>
  <si>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</si>
  <si>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</si>
  <si>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</si>
  <si>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</si>
  <si>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</si>
  <si>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</si>
  <si>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</si>
  <si>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</si>
  <si>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</si>
  <si>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</si>
  <si>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</si>
  <si>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</si>
  <si>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</si>
  <si>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</si>
  <si>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</si>
  <si>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</si>
  <si>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</si>
  <si>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</si>
  <si>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</si>
  <si>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</si>
  <si>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</si>
  <si>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</si>
  <si>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</si>
  <si>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</si>
  <si>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</si>
  <si>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</si>
  <si>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</si>
  <si>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</si>
  <si>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</si>
  <si>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</si>
  <si>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</si>
  <si>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</si>
  <si>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</si>
  <si>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</si>
  <si>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</si>
  <si>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</si>
  <si>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</si>
  <si>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</si>
  <si>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</si>
  <si>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</si>
  <si>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</si>
  <si>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</si>
  <si>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</si>
  <si>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</si>
  <si>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</si>
  <si>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</si>
  <si>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</si>
  <si>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</si>
  <si>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</si>
  <si>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</si>
  <si>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</si>
  <si>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</si>
  <si>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</si>
  <si>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</si>
  <si>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</si>
  <si>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</si>
  <si>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</si>
  <si>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</si>
  <si>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</si>
  <si>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</si>
  <si>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</si>
  <si>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</si>
  <si>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</si>
  <si>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</si>
  <si>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</si>
  <si>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</si>
  <si>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</si>
  <si>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</si>
  <si>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</si>
  <si>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</si>
  <si>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</si>
  <si>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</si>
  <si>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</si>
  <si>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</si>
  <si>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</si>
  <si>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</si>
  <si>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</si>
  <si>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</si>
  <si>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</si>
  <si>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</si>
  <si>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</si>
  <si>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</si>
  <si>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</si>
  <si>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</si>
  <si>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</si>
  <si>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</si>
  <si>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</si>
  <si>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</si>
  <si>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</si>
  <si>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</si>
  <si>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</si>
  <si>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</si>
  <si>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</si>
  <si>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</si>
  <si>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</si>
  <si>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</si>
  <si>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</si>
  <si>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</si>
  <si>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</si>
  <si>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</si>
  <si>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</si>
  <si>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</si>
  <si>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</si>
  <si>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</si>
  <si>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</si>
  <si>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</si>
  <si>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</si>
  <si>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</si>
  <si>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</si>
  <si>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</si>
  <si>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</si>
  <si>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</si>
  <si>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</si>
  <si>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</si>
  <si>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</si>
  <si>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</si>
  <si>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</si>
  <si>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</si>
  <si>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</si>
  <si>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</si>
  <si>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</si>
  <si>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</si>
  <si>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</si>
  <si>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</si>
  <si>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</si>
  <si>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</si>
  <si>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</si>
  <si>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</si>
  <si>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</si>
  <si>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</si>
  <si>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</si>
  <si>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</si>
  <si>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</si>
  <si>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</si>
  <si>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</si>
  <si>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</si>
  <si>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</si>
  <si>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</si>
  <si>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</si>
  <si>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</si>
  <si>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</si>
  <si>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</si>
  <si>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</si>
  <si>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</si>
  <si>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</si>
  <si>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</si>
  <si>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</si>
  <si>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</si>
  <si>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</si>
  <si>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</si>
  <si>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</si>
  <si>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</si>
  <si>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</si>
  <si>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</si>
  <si>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</si>
  <si>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</si>
  <si>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</si>
  <si>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</si>
  <si>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</si>
  <si>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</si>
  <si>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</si>
  <si>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</si>
  <si>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</si>
  <si>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</si>
  <si>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</si>
  <si>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</si>
  <si>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</si>
  <si>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</si>
  <si>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</si>
  <si>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</si>
  <si>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</si>
  <si>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</si>
  <si>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</si>
  <si>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</si>
  <si>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</si>
  <si>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</si>
  <si>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</si>
  <si>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</si>
  <si>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</si>
  <si>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</si>
  <si>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</si>
  <si>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</si>
  <si>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</si>
  <si>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</si>
  <si>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</si>
  <si>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</si>
  <si>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</si>
  <si>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</si>
  <si>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</si>
  <si>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</si>
  <si>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</si>
  <si>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</si>
  <si>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</si>
  <si>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</si>
  <si>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</si>
  <si>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</si>
  <si>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</si>
  <si>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</si>
  <si>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</si>
  <si>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</si>
  <si>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</si>
  <si>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</si>
  <si>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</si>
  <si>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</si>
  <si>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</si>
  <si>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</si>
  <si>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</si>
  <si>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</si>
  <si>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</si>
  <si>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</si>
  <si>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</si>
  <si>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</si>
  <si>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</si>
  <si>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</si>
  <si>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</si>
  <si>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</si>
  <si>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</si>
  <si>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</si>
  <si>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</si>
  <si>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</si>
  <si>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</si>
  <si>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</si>
  <si>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</si>
  <si>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</si>
  <si>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</si>
  <si>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</si>
  <si>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</si>
  <si>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</si>
  <si>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</si>
  <si>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</si>
  <si>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</si>
  <si>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</si>
  <si>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</si>
  <si>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</si>
  <si>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</si>
  <si>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</si>
  <si>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</si>
  <si>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</si>
  <si>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</si>
  <si>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</si>
  <si>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</si>
  <si>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</si>
  <si>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</si>
  <si>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</si>
  <si>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</si>
  <si>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</si>
  <si>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</si>
  <si>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</si>
  <si>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</si>
  <si>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</si>
  <si>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</si>
  <si>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</si>
  <si>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</si>
  <si>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</si>
  <si>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</si>
  <si>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</si>
  <si>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</si>
  <si>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</si>
  <si>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</si>
  <si>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</si>
  <si>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</si>
  <si>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</si>
  <si>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</si>
  <si>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</si>
  <si>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</si>
  <si>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</si>
  <si>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</si>
  <si>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</si>
  <si>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</si>
  <si>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</si>
  <si>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</si>
  <si>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</si>
  <si>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</si>
  <si>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</si>
  <si>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</si>
  <si>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</si>
  <si>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</si>
  <si>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</si>
  <si>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</si>
  <si>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</si>
  <si>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</si>
  <si>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</si>
  <si>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</si>
  <si>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</si>
  <si>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</si>
  <si>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</si>
  <si>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</si>
  <si>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</si>
  <si>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</si>
  <si>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</si>
  <si>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</si>
  <si>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</si>
  <si>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</si>
  <si>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</si>
  <si>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</si>
  <si>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</si>
  <si>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</si>
  <si>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</si>
  <si>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</si>
  <si>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</si>
  <si>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</si>
  <si>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</si>
  <si>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</si>
  <si>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</si>
  <si>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</si>
  <si>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</si>
  <si>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</si>
  <si>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</si>
  <si>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</si>
  <si>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</si>
  <si>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</si>
  <si>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</si>
  <si>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</si>
  <si>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</si>
  <si>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</si>
  <si>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</si>
  <si>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</si>
  <si>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</si>
  <si>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</si>
  <si>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</si>
  <si>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</si>
  <si>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</si>
  <si>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</si>
  <si>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</si>
  <si>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</si>
  <si>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</si>
  <si>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</si>
  <si>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</si>
  <si>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</si>
  <si>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</si>
  <si>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</si>
  <si>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</si>
  <si>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</si>
  <si>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</si>
  <si>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</si>
  <si>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</si>
  <si>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</si>
  <si>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</si>
  <si>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</si>
  <si>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</si>
  <si>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</si>
  <si>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</si>
  <si>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</si>
  <si>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</si>
  <si>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</si>
  <si>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</si>
  <si>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</si>
  <si>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</si>
  <si>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</si>
  <si>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</si>
  <si>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</si>
  <si>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</si>
  <si>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</si>
  <si>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</si>
  <si>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</si>
  <si>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</si>
  <si>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</si>
  <si>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</si>
  <si>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</si>
  <si>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</si>
  <si>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</si>
  <si>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</si>
  <si>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</si>
  <si>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</si>
  <si>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</si>
  <si>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</si>
  <si>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</si>
  <si>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</si>
  <si>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</si>
  <si>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</si>
  <si>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</si>
  <si>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</si>
  <si>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</si>
  <si>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</si>
  <si>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</si>
  <si>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</si>
  <si>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</si>
  <si>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</si>
  <si>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</si>
  <si>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</si>
  <si>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</si>
  <si>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</si>
  <si>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</si>
  <si>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</si>
  <si>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</si>
  <si>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</si>
  <si>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</si>
  <si>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</si>
  <si>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</si>
  <si>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</si>
  <si>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</si>
  <si>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</si>
  <si>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</si>
  <si>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</si>
  <si>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</si>
  <si>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</si>
  <si>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</si>
  <si>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</si>
  <si>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</si>
  <si>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</si>
  <si>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</si>
  <si>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</si>
  <si>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</si>
  <si>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</si>
  <si>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</si>
  <si>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</si>
  <si>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</si>
  <si>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</si>
  <si>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</si>
  <si>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</si>
  <si>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</si>
  <si>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</si>
  <si>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</si>
  <si>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</si>
  <si>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</si>
  <si>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</si>
  <si>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</si>
  <si>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</si>
  <si>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</si>
  <si>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</si>
  <si>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</si>
  <si>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</si>
  <si>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</si>
  <si>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</si>
  <si>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</si>
  <si>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</si>
  <si>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</si>
  <si>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</si>
  <si>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</si>
  <si>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</si>
  <si>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</si>
  <si>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</si>
  <si>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</si>
  <si>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</si>
  <si>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</si>
  <si>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</si>
  <si>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</si>
  <si>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</si>
  <si>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</si>
  <si>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</si>
  <si>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</si>
  <si>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</si>
  <si>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</si>
  <si>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</si>
  <si>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</si>
  <si>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</si>
  <si>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</si>
  <si>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</si>
  <si>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</si>
  <si>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</si>
  <si>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</si>
  <si>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</si>
  <si>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</si>
  <si>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</si>
  <si>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</si>
  <si>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</si>
  <si>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</si>
  <si>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</si>
  <si>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</si>
  <si>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</si>
  <si>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</si>
  <si>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</si>
  <si>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</si>
  <si>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</si>
  <si>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</si>
  <si>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</si>
  <si>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</si>
  <si>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</si>
  <si>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</si>
  <si>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</si>
  <si>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</si>
  <si>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</si>
  <si>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</si>
  <si>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</si>
  <si>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</si>
  <si>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</si>
  <si>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</si>
  <si>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</si>
  <si>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</si>
  <si>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</si>
  <si>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</si>
  <si>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</si>
  <si>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</si>
  <si>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</si>
  <si>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</si>
  <si>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</si>
  <si>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</si>
  <si>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</si>
  <si>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</si>
  <si>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</si>
  <si>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</si>
  <si>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</si>
  <si>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</si>
  <si>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</si>
  <si>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</si>
  <si>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</si>
  <si>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</si>
  <si>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</si>
  <si>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</si>
  <si>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</si>
  <si>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</si>
  <si>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</si>
  <si>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</si>
  <si>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</si>
  <si>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</si>
  <si>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</si>
  <si>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</si>
  <si>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</si>
  <si>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</si>
  <si>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</si>
  <si>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</si>
  <si>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</si>
  <si>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</si>
  <si>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</si>
  <si>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</si>
  <si>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</si>
  <si>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</si>
  <si>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</si>
  <si>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</si>
  <si>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</si>
  <si>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</si>
  <si>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</si>
  <si>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</si>
  <si>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</si>
  <si>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</si>
  <si>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</si>
  <si>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</si>
  <si>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</si>
  <si>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</si>
  <si>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</si>
  <si>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</si>
  <si>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</si>
  <si>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</si>
  <si>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</si>
  <si>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</si>
  <si>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</si>
  <si>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</si>
  <si>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</si>
  <si>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</si>
  <si>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</si>
  <si>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</si>
  <si>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</si>
  <si>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</si>
  <si>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</si>
  <si>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</si>
  <si>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</si>
  <si>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</si>
  <si>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</si>
  <si>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</si>
  <si>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</si>
  <si>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</si>
  <si>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</si>
  <si>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</si>
  <si>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</si>
  <si>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</si>
  <si>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</si>
  <si>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</si>
  <si>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</si>
  <si>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</si>
  <si>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</si>
  <si>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</si>
  <si>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</si>
  <si>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</si>
  <si>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</si>
  <si>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</si>
  <si>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</si>
  <si>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</si>
  <si>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</si>
  <si>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</si>
  <si>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</si>
  <si>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</si>
  <si>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</si>
  <si>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</si>
  <si>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</si>
  <si>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</si>
  <si>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</si>
  <si>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</si>
  <si>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</si>
  <si>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</si>
  <si>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</si>
  <si>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</si>
  <si>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</si>
  <si>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</si>
  <si>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</si>
  <si>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</si>
  <si>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</si>
  <si>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</si>
  <si>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</si>
  <si>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</si>
  <si>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</si>
  <si>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</si>
  <si>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</si>
  <si>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</si>
  <si>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</si>
  <si>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</si>
  <si>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</si>
  <si>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</si>
  <si>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</si>
  <si>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</si>
  <si>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</si>
  <si>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</si>
  <si>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</si>
  <si>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</si>
  <si>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</si>
  <si>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</si>
  <si>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</si>
  <si>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</si>
  <si>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</si>
  <si>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</si>
  <si>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</si>
  <si>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</si>
  <si>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</si>
  <si>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</si>
  <si>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</si>
  <si>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</si>
  <si>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</si>
  <si>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</si>
  <si>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</si>
  <si>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</si>
  <si>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</si>
  <si>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</si>
  <si>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</si>
  <si>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</si>
  <si>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</si>
  <si>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</si>
  <si>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</si>
  <si>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</si>
  <si>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</si>
  <si>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</si>
  <si>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</si>
  <si>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</si>
  <si>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</si>
  <si>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</si>
  <si>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</si>
  <si>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</si>
  <si>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</si>
  <si>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</si>
  <si>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</si>
  <si>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</si>
  <si>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</si>
  <si>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</si>
  <si>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</si>
  <si>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</si>
  <si>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</si>
  <si>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</si>
  <si>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</si>
  <si>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</si>
  <si>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</si>
  <si>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</si>
  <si>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</si>
  <si>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</si>
  <si>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</si>
  <si>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</si>
  <si>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</si>
  <si>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</si>
  <si>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</si>
  <si>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</si>
  <si>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</si>
  <si>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</si>
  <si>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</si>
  <si>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</si>
  <si>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</si>
  <si>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</si>
  <si>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</si>
  <si>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</si>
  <si>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</si>
  <si>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</si>
  <si>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</si>
  <si>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</si>
  <si>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</si>
  <si>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</si>
  <si>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</si>
  <si>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</si>
  <si>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</si>
  <si>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</si>
  <si>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</si>
  <si>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</si>
  <si>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</si>
  <si>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</si>
  <si>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</si>
  <si>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</si>
  <si>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</si>
  <si>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</si>
  <si>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</si>
  <si>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</si>
  <si>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</si>
  <si>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</si>
  <si>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</si>
  <si>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</si>
  <si>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</si>
  <si>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</si>
  <si>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</si>
  <si>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</si>
  <si>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</si>
  <si>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</si>
  <si>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</si>
  <si>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</si>
  <si>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</si>
  <si>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</si>
  <si>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</si>
  <si>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</si>
  <si>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</si>
  <si>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</si>
  <si>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</si>
  <si>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</si>
  <si>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</si>
  <si>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</si>
  <si>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</si>
  <si>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</si>
  <si>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</si>
  <si>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</si>
  <si>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</si>
  <si>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</si>
  <si>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</si>
  <si>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</si>
  <si>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</si>
  <si>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</si>
  <si>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</si>
  <si>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</si>
  <si>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</si>
  <si>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</si>
  <si>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</si>
  <si>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</si>
  <si>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</si>
  <si>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</si>
  <si>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</si>
  <si>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</si>
  <si>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</si>
  <si>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</si>
  <si>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</si>
  <si>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</si>
  <si>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</si>
  <si>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</si>
  <si>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</si>
  <si>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</si>
  <si>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</si>
  <si>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</si>
  <si>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</si>
  <si>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</si>
  <si>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</si>
  <si>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</si>
  <si>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</si>
  <si>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</si>
  <si>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</si>
  <si>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</si>
  <si>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</si>
  <si>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</si>
  <si>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</si>
  <si>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</si>
  <si>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</si>
  <si>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</si>
  <si>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</si>
  <si>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</si>
  <si>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</si>
  <si>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</si>
  <si>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</si>
  <si>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</si>
  <si>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</si>
  <si>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</si>
  <si>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</si>
  <si>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</si>
  <si>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</si>
  <si>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</si>
  <si>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</si>
  <si>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</si>
  <si>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</si>
  <si>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</si>
  <si>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</si>
  <si>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</si>
  <si>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</si>
  <si>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</si>
  <si>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</si>
  <si>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</si>
  <si>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</si>
  <si>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</si>
  <si>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</si>
  <si>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</si>
  <si>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</si>
  <si>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</si>
  <si>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</si>
  <si>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</si>
  <si>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</si>
  <si>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</si>
  <si>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</si>
  <si>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</si>
  <si>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</si>
  <si>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</si>
  <si>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</si>
  <si>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</si>
  <si>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</si>
  <si>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</si>
  <si>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</si>
  <si>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</si>
  <si>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</si>
  <si>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</si>
  <si>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</si>
  <si>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</si>
  <si>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</si>
  <si>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</si>
  <si>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</si>
  <si>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</si>
  <si>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</si>
  <si>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</si>
  <si>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</si>
  <si>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</si>
  <si>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</si>
  <si>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</si>
  <si>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</si>
  <si>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</si>
  <si>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</si>
  <si>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</si>
  <si>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</si>
  <si>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</si>
  <si>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</si>
  <si>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</si>
  <si>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</si>
  <si>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</si>
  <si>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</si>
  <si>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</si>
  <si>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</si>
  <si>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</si>
  <si>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</si>
  <si>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</si>
  <si>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</si>
  <si>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</si>
  <si>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</si>
  <si>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</si>
  <si>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</si>
  <si>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</si>
  <si>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</si>
  <si>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</si>
  <si>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</si>
  <si>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</si>
  <si>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</si>
  <si>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</si>
  <si>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</si>
  <si>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</si>
  <si>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</si>
  <si>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</si>
  <si>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</si>
  <si>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</si>
  <si>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</si>
  <si>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</si>
  <si>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</si>
  <si>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</si>
  <si>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</si>
  <si>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</si>
  <si>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</si>
  <si>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</si>
  <si>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</si>
  <si>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</si>
  <si>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</si>
  <si>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</si>
  <si>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</si>
  <si>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</si>
  <si>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</si>
  <si>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</si>
  <si>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</si>
  <si>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</si>
  <si>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</si>
  <si>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</si>
  <si>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</si>
  <si>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</si>
  <si>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</si>
  <si>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</si>
  <si>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</si>
  <si>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</si>
  <si>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</si>
  <si>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</si>
  <si>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</si>
  <si>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</si>
  <si>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</si>
  <si>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</si>
  <si>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</si>
  <si>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</si>
  <si>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</si>
  <si>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</si>
  <si>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</si>
  <si>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</si>
  <si>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</si>
  <si>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</si>
  <si>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</si>
  <si>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</si>
  <si>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</si>
  <si>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</si>
  <si>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</si>
  <si>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</si>
  <si>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</si>
  <si>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</si>
  <si>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</si>
  <si>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</si>
  <si>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</si>
  <si>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</si>
  <si>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</si>
  <si>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</si>
  <si>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</si>
  <si>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</si>
  <si>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</si>
  <si>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</si>
  <si>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</si>
  <si>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</si>
  <si>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</si>
  <si>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</si>
  <si>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</si>
  <si>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</si>
  <si>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</si>
  <si>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</si>
  <si>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</si>
  <si>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</si>
  <si>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</si>
  <si>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</si>
  <si>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</si>
  <si>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</si>
  <si>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</si>
  <si>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</si>
  <si>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</si>
  <si>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</si>
  <si>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</si>
  <si>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</si>
  <si>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</si>
  <si>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</si>
  <si>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</si>
  <si>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</si>
  <si>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</si>
  <si>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</si>
  <si>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</si>
  <si>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</si>
  <si>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</si>
  <si>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</si>
  <si>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</si>
  <si>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</si>
  <si>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</si>
  <si>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</si>
  <si>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</si>
  <si>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</si>
  <si>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</si>
  <si>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</si>
  <si>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</si>
  <si>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</si>
  <si>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</si>
  <si>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</si>
  <si>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</si>
  <si>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</si>
  <si>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</si>
  <si>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</si>
  <si>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</si>
  <si>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</si>
  <si>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</si>
  <si>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</si>
  <si>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</si>
  <si>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</si>
  <si>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</si>
  <si>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</si>
  <si>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</si>
  <si>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</si>
  <si>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</si>
  <si>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</si>
  <si>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</si>
  <si>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</si>
  <si>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</si>
  <si>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</si>
  <si>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</si>
  <si>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</si>
  <si>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</si>
  <si>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</si>
  <si>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</si>
  <si>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</si>
  <si>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</si>
  <si>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</si>
  <si>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</si>
  <si>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</si>
  <si>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</si>
  <si>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</si>
  <si>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</si>
  <si>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</si>
  <si>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</si>
  <si>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</si>
  <si>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</si>
  <si>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</si>
  <si>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</si>
  <si>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</si>
  <si>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</si>
  <si>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</si>
  <si>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</si>
  <si>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</si>
  <si>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</si>
  <si>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</si>
  <si>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</si>
  <si>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</si>
  <si>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</si>
  <si>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</si>
  <si>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</si>
  <si>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</si>
  <si>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</si>
  <si>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</si>
  <si>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</si>
  <si>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</si>
  <si>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</si>
  <si>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</si>
  <si>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</si>
  <si>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</si>
  <si>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</si>
  <si>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</si>
  <si>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</si>
  <si>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</si>
  <si>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</si>
  <si>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</si>
  <si>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</si>
  <si>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</si>
  <si>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</si>
  <si>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</si>
  <si>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</si>
  <si>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</si>
  <si>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</si>
  <si>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</si>
  <si>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</si>
  <si>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</si>
  <si>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</si>
  <si>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</si>
  <si>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</si>
  <si>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</si>
  <si>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</si>
  <si>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</si>
  <si>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</si>
  <si>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</si>
  <si>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</si>
  <si>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</si>
  <si>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</si>
  <si>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</si>
  <si>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</si>
  <si>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</si>
  <si>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</si>
  <si>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</si>
  <si>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</si>
  <si>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</si>
  <si>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</si>
  <si>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</si>
  <si>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</si>
  <si>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</si>
  <si>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</si>
  <si>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</si>
  <si>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</si>
  <si>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</si>
  <si>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</si>
  <si>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</si>
  <si>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</si>
  <si>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</si>
  <si>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</si>
  <si>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</si>
  <si>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</si>
  <si>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</si>
  <si>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</si>
  <si>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</si>
  <si>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</si>
  <si>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</si>
  <si>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</si>
  <si>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</si>
  <si>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</si>
  <si>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</si>
  <si>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</si>
  <si>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</si>
  <si>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</si>
  <si>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</si>
  <si>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</si>
  <si>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</si>
  <si>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</si>
  <si>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</si>
  <si>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</si>
  <si>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</si>
  <si>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</si>
  <si>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</si>
  <si>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</si>
  <si>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</si>
  <si>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</si>
  <si>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</si>
  <si>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</si>
  <si>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</si>
  <si>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</si>
  <si>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</si>
  <si>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</si>
  <si>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</si>
  <si>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</si>
  <si>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</si>
  <si>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</si>
  <si>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</si>
  <si>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</si>
  <si>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</si>
  <si>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</si>
  <si>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</si>
  <si>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</si>
  <si>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</si>
  <si>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</si>
  <si>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</si>
  <si>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</si>
  <si>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</si>
  <si>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</si>
  <si>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</si>
  <si>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</si>
  <si>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</si>
  <si>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</si>
  <si>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</si>
  <si>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</si>
  <si>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</si>
  <si>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</si>
  <si>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</si>
  <si>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</si>
  <si>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</si>
  <si>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</si>
  <si>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</si>
  <si>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</si>
  <si>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</si>
  <si>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</si>
  <si>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</si>
  <si>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</si>
  <si>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</si>
  <si>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</si>
  <si>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</si>
  <si>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</si>
  <si>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</si>
  <si>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</si>
  <si>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</si>
  <si>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</si>
  <si>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</si>
  <si>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</si>
  <si>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</si>
  <si>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</si>
  <si>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</si>
  <si>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</si>
  <si>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</si>
  <si>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</si>
  <si>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</si>
  <si>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</si>
  <si>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</si>
  <si>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</si>
  <si>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</si>
  <si>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</si>
  <si>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</si>
  <si>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</si>
  <si>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</si>
  <si>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</si>
  <si>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</si>
  <si>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</si>
  <si>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</si>
  <si>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</si>
  <si>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</si>
  <si>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</si>
  <si>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</si>
  <si>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</si>
  <si>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</si>
  <si>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</si>
  <si>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</si>
  <si>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</si>
  <si>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</si>
  <si>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</si>
  <si>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</si>
  <si>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</si>
  <si>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</si>
  <si>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</si>
  <si>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</si>
  <si>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</si>
  <si>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</si>
  <si>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</si>
  <si>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</si>
  <si>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</si>
  <si>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</si>
  <si>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</si>
  <si>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</si>
  <si>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</si>
  <si>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</si>
  <si>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</si>
  <si>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</si>
  <si>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</si>
  <si>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</si>
  <si>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</si>
  <si>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</si>
  <si>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</si>
  <si>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</si>
  <si>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</si>
  <si>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</si>
  <si>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</si>
  <si>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</si>
  <si>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</si>
  <si>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</si>
  <si>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</si>
  <si>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</si>
  <si>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</si>
  <si>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</si>
  <si>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</si>
  <si>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</si>
  <si>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</si>
  <si>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</si>
  <si>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</si>
  <si>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</si>
  <si>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</si>
  <si>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</si>
  <si>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</si>
  <si>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</si>
  <si>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</si>
  <si>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</si>
  <si>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</si>
  <si>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</si>
  <si>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</si>
  <si>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</si>
  <si>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</si>
  <si>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</si>
  <si>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</si>
  <si>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</si>
  <si>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</si>
  <si>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</si>
  <si>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</si>
  <si>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</si>
  <si>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</si>
  <si>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</si>
  <si>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</si>
  <si>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</si>
  <si>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</si>
  <si>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</si>
  <si>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</si>
  <si>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</si>
  <si>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</si>
  <si>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</si>
  <si>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</si>
  <si>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</si>
  <si>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</si>
  <si>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</si>
  <si>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</si>
  <si>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</si>
  <si>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</si>
  <si>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</si>
  <si>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</si>
  <si>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</si>
  <si>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</si>
  <si>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</si>
  <si>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</si>
  <si>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</si>
  <si>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</si>
  <si>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</si>
  <si>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</si>
  <si>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</si>
  <si>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</si>
  <si>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</si>
  <si>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</si>
  <si>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</si>
  <si>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</si>
  <si>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</si>
  <si>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</si>
  <si>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</si>
  <si>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</si>
  <si>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</si>
  <si>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</si>
  <si>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</si>
  <si>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</si>
  <si>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</si>
  <si>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</si>
  <si>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</si>
  <si>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</si>
  <si>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</si>
  <si>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</si>
  <si>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</si>
  <si>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</si>
  <si>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</si>
  <si>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</si>
  <si>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</si>
  <si>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</si>
  <si>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</si>
  <si>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</si>
  <si>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</si>
  <si>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</si>
  <si>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</si>
  <si>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</si>
  <si>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</si>
  <si>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</si>
  <si>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</si>
  <si>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</si>
  <si>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</si>
  <si>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</si>
  <si>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</si>
  <si>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</si>
  <si>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</si>
  <si>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</si>
  <si>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</si>
  <si>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</si>
  <si>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</si>
  <si>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</si>
  <si>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</si>
  <si>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</si>
  <si>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</si>
  <si>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</si>
  <si>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</si>
  <si>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</si>
  <si>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</si>
  <si>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</si>
  <si>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</si>
  <si>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</si>
  <si>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</si>
  <si>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</si>
  <si>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</si>
  <si>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</si>
  <si>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</si>
  <si>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</si>
  <si>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</si>
  <si>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</si>
  <si>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</si>
  <si>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</si>
  <si>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</si>
  <si>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</si>
  <si>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</si>
  <si>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</si>
  <si>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</si>
  <si>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</si>
  <si>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</si>
  <si>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</si>
  <si>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</si>
  <si>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</si>
  <si>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</si>
  <si>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</si>
  <si>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</si>
  <si>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</si>
  <si>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</si>
  <si>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</si>
  <si>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</si>
  <si>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</si>
  <si>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</si>
  <si>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</si>
  <si>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</si>
  <si>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</si>
  <si>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</si>
  <si>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</si>
  <si>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</si>
  <si>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</si>
  <si>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</si>
  <si>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</si>
  <si>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</si>
  <si>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</si>
  <si>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</si>
  <si>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</si>
  <si>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</si>
  <si>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</si>
  <si>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</si>
  <si>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</si>
  <si>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</si>
  <si>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</si>
  <si>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</si>
  <si>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</si>
  <si>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</si>
  <si>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</si>
  <si>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</si>
  <si>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</si>
  <si>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</si>
  <si>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</si>
  <si>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</si>
  <si>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</si>
  <si>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</si>
  <si>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</si>
  <si>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</si>
  <si>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</si>
  <si>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</si>
  <si>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</si>
  <si>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</si>
  <si>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</si>
  <si>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</si>
  <si>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</si>
  <si>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</si>
  <si>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</si>
  <si>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</si>
  <si>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</si>
  <si>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</si>
  <si>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</si>
  <si>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</si>
  <si>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</si>
  <si>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</si>
  <si>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</si>
  <si>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</si>
  <si>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</si>
  <si>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</si>
  <si>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</si>
  <si>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</si>
  <si>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</si>
  <si>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</si>
  <si>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</si>
  <si>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</si>
  <si>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</si>
  <si>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</si>
  <si>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</si>
  <si>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</si>
  <si>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</si>
  <si>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</si>
  <si>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</si>
  <si>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</si>
  <si>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</si>
  <si>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</si>
  <si>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</si>
  <si>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</si>
  <si>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</si>
  <si>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</si>
  <si>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</si>
  <si>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</si>
  <si>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</si>
  <si>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</si>
  <si>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</si>
  <si>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</si>
  <si>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</si>
  <si>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</si>
  <si>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</si>
  <si>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</si>
  <si>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</si>
  <si>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</si>
  <si>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</si>
  <si>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</si>
  <si>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</si>
  <si>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</si>
  <si>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</si>
  <si>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</si>
  <si>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</si>
  <si>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</si>
  <si>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</si>
  <si>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</si>
  <si>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</si>
  <si>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</si>
  <si>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</si>
  <si>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</si>
  <si>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</si>
  <si>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</si>
  <si>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</si>
  <si>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</si>
  <si>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</si>
  <si>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</si>
  <si>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</si>
  <si>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</si>
  <si>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</si>
  <si>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</si>
  <si>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</si>
  <si>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</si>
  <si>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</si>
  <si>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</si>
  <si>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</si>
  <si>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</si>
  <si>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</si>
  <si>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</si>
  <si>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</si>
  <si>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</si>
  <si>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</si>
  <si>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</si>
  <si>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</si>
  <si>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</si>
  <si>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</si>
  <si>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</si>
  <si>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</si>
  <si>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</si>
  <si>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</si>
  <si>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</si>
  <si>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</si>
  <si>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</si>
  <si>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</si>
  <si>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</si>
  <si>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</si>
  <si>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</si>
  <si>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</si>
  <si>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</si>
  <si>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</si>
  <si>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</si>
  <si>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</si>
  <si>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</si>
  <si>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</si>
  <si>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</si>
  <si>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</si>
  <si>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</si>
  <si>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</si>
  <si>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</si>
  <si>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</si>
  <si>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</si>
  <si>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</si>
  <si>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</si>
  <si>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</si>
  <si>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</si>
  <si>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</si>
  <si>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</si>
  <si>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</si>
  <si>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</si>
  <si>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</si>
  <si>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</si>
  <si>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</si>
  <si>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</si>
  <si>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</si>
  <si>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</si>
  <si>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</si>
  <si>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</si>
  <si>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</si>
  <si>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</si>
  <si>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</si>
  <si>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</si>
  <si>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</si>
  <si>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</si>
  <si>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</si>
  <si>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</si>
  <si>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</si>
  <si>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</si>
  <si>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</si>
  <si>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</si>
  <si>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</si>
  <si>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</si>
  <si>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</si>
  <si>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</si>
  <si>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</si>
  <si>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</si>
  <si>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</si>
  <si>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</si>
  <si>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</si>
  <si>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</si>
  <si>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</si>
  <si>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</si>
  <si>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</si>
  <si>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</si>
  <si>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</si>
  <si>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</si>
  <si>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</si>
  <si>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</si>
  <si>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</si>
  <si>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</si>
  <si>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</si>
  <si>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</si>
  <si>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</si>
  <si>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</si>
  <si>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</si>
  <si>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</si>
  <si>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</si>
  <si>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</si>
  <si>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</si>
  <si>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</si>
  <si>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</si>
  <si>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</si>
  <si>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</si>
  <si>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</si>
  <si>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</si>
  <si>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</si>
  <si>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</si>
  <si>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</si>
  <si>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</si>
  <si>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</si>
  <si>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</si>
  <si>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</si>
  <si>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</si>
  <si>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</si>
  <si>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</si>
  <si>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</si>
  <si>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</si>
  <si>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</si>
  <si>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</si>
  <si>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</si>
  <si>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</si>
  <si>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</si>
  <si>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</si>
  <si>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</si>
  <si>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</si>
  <si>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</si>
  <si>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</si>
  <si>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</si>
  <si>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</si>
  <si>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</si>
  <si>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</si>
  <si>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</si>
  <si>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</si>
  <si>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</si>
  <si>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</si>
  <si>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</si>
  <si>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</si>
  <si>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</si>
  <si>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</si>
  <si>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</si>
  <si>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</si>
  <si>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</si>
  <si>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</si>
  <si>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</si>
  <si>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</si>
  <si>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</si>
  <si>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</si>
  <si>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</si>
  <si>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</si>
  <si>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</si>
  <si>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</si>
  <si>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</si>
  <si>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</si>
  <si>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</si>
  <si>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</si>
  <si>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</si>
  <si>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</si>
  <si>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</si>
  <si>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</si>
  <si>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</si>
  <si>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</si>
  <si>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</si>
  <si>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</si>
  <si>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</si>
  <si>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</si>
  <si>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</si>
  <si>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</si>
  <si>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</si>
  <si>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</si>
  <si>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</si>
  <si>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</si>
  <si>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</si>
  <si>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</si>
  <si>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</si>
  <si>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</si>
  <si>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</si>
  <si>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</si>
  <si>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</si>
  <si>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</si>
  <si>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</si>
  <si>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</si>
  <si>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</si>
  <si>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</si>
  <si>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</si>
  <si>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</si>
  <si>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</si>
  <si>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</si>
  <si>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</si>
  <si>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</si>
  <si>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</si>
  <si>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</si>
  <si>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</si>
  <si>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</si>
  <si>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</si>
  <si>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</si>
  <si>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</si>
  <si>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</si>
  <si>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</si>
  <si>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</si>
  <si>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</si>
  <si>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</si>
  <si>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</si>
  <si>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</si>
  <si>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</si>
  <si>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</si>
  <si>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</si>
  <si>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</si>
  <si>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</si>
  <si>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</si>
  <si>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</si>
  <si>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</si>
  <si>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</si>
  <si>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</si>
  <si>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</si>
  <si>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</si>
  <si>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</si>
  <si>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</si>
  <si>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</si>
  <si>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</si>
  <si>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</si>
  <si>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</si>
  <si>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</si>
  <si>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</si>
  <si>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</si>
  <si>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</si>
  <si>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</si>
  <si>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</si>
  <si>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</si>
  <si>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</si>
  <si>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</si>
  <si>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</si>
  <si>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</si>
  <si>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</si>
  <si>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</si>
  <si>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</si>
  <si>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</si>
  <si>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</si>
  <si>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</si>
  <si>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</si>
  <si>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</si>
  <si>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</si>
  <si>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</si>
  <si>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</si>
  <si>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</si>
  <si>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</si>
  <si>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</si>
  <si>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</si>
  <si>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</si>
  <si>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</si>
  <si>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</si>
  <si>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</si>
  <si>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</si>
  <si>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</si>
  <si>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</si>
  <si>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</si>
  <si>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</si>
  <si>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</si>
  <si>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</si>
  <si>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</si>
  <si>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</si>
  <si>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</si>
  <si>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</si>
  <si>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</si>
  <si>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</si>
  <si>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</si>
  <si>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</si>
  <si>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</si>
  <si>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</si>
  <si>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</si>
  <si>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</si>
  <si>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</si>
  <si>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</si>
  <si>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</si>
  <si>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</si>
  <si>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</si>
  <si>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</si>
  <si>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</si>
  <si>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</si>
  <si>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</si>
  <si>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</si>
  <si>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</si>
  <si>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</si>
  <si>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</si>
  <si>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</si>
  <si>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</si>
  <si>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</si>
  <si>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</si>
  <si>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</si>
  <si>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</si>
  <si>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</si>
  <si>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</si>
  <si>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</si>
  <si>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</si>
  <si>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</si>
  <si>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</si>
  <si>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</si>
  <si>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</si>
  <si>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</si>
  <si>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</si>
  <si>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</si>
  <si>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</si>
  <si>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</si>
  <si>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</si>
  <si>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</si>
  <si>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</si>
  <si>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</si>
  <si>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</si>
  <si>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</si>
  <si>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</si>
  <si>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</si>
  <si>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</si>
  <si>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</si>
  <si>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</si>
  <si>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</si>
  <si>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</si>
  <si>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</si>
  <si>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</si>
  <si>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</si>
  <si>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</si>
  <si>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</si>
  <si>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</si>
  <si>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</si>
  <si>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</si>
  <si>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</si>
  <si>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</si>
  <si>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</si>
  <si>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</si>
  <si>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</si>
  <si>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</si>
  <si>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</si>
  <si>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</si>
  <si>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</si>
  <si>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</si>
  <si>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</si>
  <si>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</si>
  <si>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</si>
  <si>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</si>
  <si>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</si>
  <si>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</si>
  <si>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</si>
  <si>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</si>
  <si>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</si>
  <si>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</si>
  <si>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</si>
  <si>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</si>
  <si>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</si>
  <si>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</si>
  <si>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</si>
  <si>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</si>
  <si>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</si>
  <si>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</si>
  <si>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</si>
  <si>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</si>
  <si>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</si>
  <si>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</si>
  <si>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</si>
  <si>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</si>
  <si>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</si>
  <si>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</si>
  <si>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</si>
  <si>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</si>
  <si>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</si>
  <si>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</si>
  <si>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</si>
  <si>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</si>
  <si>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</si>
  <si>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</si>
  <si>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</si>
  <si>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</si>
  <si>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</si>
  <si>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</si>
  <si>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</si>
  <si>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</si>
  <si>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</si>
  <si>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</si>
  <si>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</si>
  <si>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</si>
  <si>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</si>
  <si>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</si>
  <si>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</si>
  <si>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</si>
  <si>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</si>
  <si>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</si>
  <si>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</si>
  <si>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</si>
  <si>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</si>
  <si>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</si>
  <si>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</si>
  <si>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</si>
  <si>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</si>
  <si>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</si>
  <si>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</si>
  <si>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</si>
  <si>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</si>
  <si>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</si>
  <si>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</si>
  <si>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</si>
  <si>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</si>
  <si>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</si>
  <si>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</si>
  <si>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</si>
  <si>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</si>
  <si>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</si>
  <si>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</si>
  <si>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</si>
  <si>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</si>
  <si>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</si>
  <si>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</si>
  <si>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</si>
  <si>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</si>
  <si>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</si>
  <si>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</si>
  <si>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</si>
  <si>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</si>
  <si>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</si>
  <si>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</si>
  <si>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</si>
  <si>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</si>
  <si>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</si>
  <si>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</si>
  <si>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</si>
  <si>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</si>
  <si>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</si>
  <si>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</si>
  <si>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</si>
  <si>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</si>
  <si>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</si>
  <si>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</si>
  <si>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</si>
  <si>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</si>
  <si>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</si>
  <si>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</si>
  <si>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</si>
  <si>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</si>
  <si>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</si>
  <si>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</si>
  <si>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</si>
  <si>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</si>
  <si>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</si>
  <si>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</si>
  <si>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</si>
  <si>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</si>
  <si>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</si>
  <si>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</si>
  <si>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</si>
  <si>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</si>
  <si>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</si>
  <si>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</si>
  <si>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</si>
  <si>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</si>
  <si>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</si>
  <si>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</si>
  <si>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</si>
  <si>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</si>
  <si>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</si>
  <si>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</si>
  <si>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</si>
  <si>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</si>
  <si>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</si>
  <si>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</si>
  <si>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</si>
  <si>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</si>
  <si>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</si>
  <si>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</si>
  <si>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</si>
  <si>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</si>
  <si>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</si>
  <si>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</si>
  <si>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</si>
  <si>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</si>
  <si>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</si>
  <si>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</si>
  <si>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</si>
  <si>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</si>
  <si>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</si>
  <si>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</si>
  <si>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</si>
  <si>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</si>
  <si>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</si>
  <si>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</si>
  <si>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</si>
  <si>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</si>
  <si>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</si>
  <si>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</si>
  <si>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</si>
  <si>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</si>
  <si>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</si>
  <si>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</si>
  <si>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</si>
  <si>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</si>
  <si>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</si>
  <si>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</si>
  <si>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</si>
  <si>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</si>
  <si>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</si>
  <si>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</si>
  <si>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</si>
  <si>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</si>
  <si>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</si>
  <si>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</si>
  <si>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</si>
  <si>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</si>
  <si>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</si>
  <si>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</si>
  <si>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</si>
  <si>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</si>
  <si>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</si>
  <si>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</si>
  <si>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</si>
  <si>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</si>
  <si>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</si>
  <si>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</si>
  <si>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</si>
  <si>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</si>
  <si>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</si>
  <si>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</si>
  <si>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</si>
  <si>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</si>
  <si>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</si>
  <si>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</si>
  <si>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</si>
  <si>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</si>
  <si>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</si>
  <si>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</si>
  <si>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</si>
  <si>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</si>
  <si>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</si>
  <si>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</si>
  <si>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</si>
  <si>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</si>
  <si>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</si>
  <si>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</si>
  <si>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</si>
  <si>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</si>
  <si>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</si>
  <si>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</si>
  <si>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</si>
  <si>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</si>
  <si>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</si>
  <si>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</si>
  <si>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</si>
  <si>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</si>
  <si>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</si>
  <si>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</si>
  <si>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</si>
  <si>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</si>
  <si>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</si>
  <si>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</si>
  <si>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</si>
  <si>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</si>
  <si>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</si>
  <si>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</si>
  <si>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</si>
  <si>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</si>
  <si>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</si>
  <si>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</si>
  <si>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</si>
  <si>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</si>
  <si>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</si>
  <si>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</si>
  <si>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</si>
  <si>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</si>
  <si>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</si>
  <si>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</si>
  <si>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</si>
  <si>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</si>
  <si>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</si>
  <si>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</si>
  <si>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</si>
  <si>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</si>
  <si>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</si>
  <si>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</si>
  <si>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</si>
  <si>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</si>
  <si>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</si>
  <si>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</si>
  <si>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</si>
  <si>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</si>
  <si>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</si>
  <si>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</si>
  <si>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</si>
  <si>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</si>
  <si>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</si>
  <si>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</si>
  <si>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</si>
  <si>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</si>
  <si>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</si>
  <si>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</si>
  <si>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</si>
  <si>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</si>
  <si>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</si>
  <si>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</si>
  <si>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</si>
  <si>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</si>
  <si>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</si>
  <si>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</si>
  <si>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</si>
  <si>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</si>
  <si>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</si>
  <si>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</si>
  <si>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</si>
  <si>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</si>
  <si>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</si>
  <si>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</si>
  <si>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</si>
  <si>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</si>
  <si>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</si>
  <si>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</si>
  <si>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</si>
  <si>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</si>
  <si>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</si>
  <si>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</si>
  <si>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</si>
  <si>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</si>
  <si>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</si>
  <si>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</si>
  <si>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</si>
  <si>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</si>
  <si>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</si>
  <si>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</si>
  <si>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</si>
  <si>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</si>
  <si>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</si>
  <si>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</si>
  <si>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</si>
  <si>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</si>
  <si>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</si>
  <si>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</si>
  <si>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</si>
  <si>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</si>
  <si>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</si>
  <si>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</si>
  <si>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</si>
  <si>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</si>
  <si>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</si>
  <si>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</si>
  <si>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</si>
  <si>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</si>
  <si>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</si>
  <si>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</si>
  <si>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</si>
  <si>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</si>
  <si>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</si>
  <si>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</si>
  <si>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</si>
  <si>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</si>
  <si>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</si>
  <si>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</si>
  <si>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</si>
  <si>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</si>
  <si>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</si>
  <si>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</si>
  <si>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</si>
  <si>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</si>
  <si>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</si>
  <si>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</si>
  <si>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</si>
  <si>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</si>
  <si>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</si>
  <si>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</si>
  <si>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</si>
  <si>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</si>
  <si>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</si>
  <si>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</si>
  <si>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</si>
  <si>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</si>
  <si>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</si>
  <si>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</si>
  <si>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</si>
  <si>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</si>
  <si>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</si>
  <si>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</si>
  <si>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</si>
  <si>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</si>
  <si>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</si>
  <si>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</si>
  <si>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</si>
  <si>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</si>
  <si>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</si>
  <si>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</si>
  <si>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</si>
  <si>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</si>
  <si>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</si>
  <si>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</si>
  <si>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</si>
  <si>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</si>
  <si>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</si>
  <si>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</si>
  <si>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</si>
  <si>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</si>
  <si>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</si>
  <si>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</si>
  <si>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</si>
  <si>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</si>
  <si>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</si>
  <si>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</si>
  <si>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</si>
  <si>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</si>
  <si>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</si>
  <si>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</si>
  <si>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</si>
  <si>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</si>
  <si>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</si>
  <si>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</si>
  <si>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</si>
  <si>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</si>
  <si>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</si>
  <si>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</si>
  <si>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</si>
  <si>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</si>
  <si>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</si>
  <si>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</si>
  <si>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</si>
  <si>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</si>
  <si>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</si>
  <si>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</si>
  <si>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</si>
  <si>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</si>
  <si>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</si>
  <si>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</si>
  <si>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</si>
  <si>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</si>
  <si>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</si>
  <si>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</si>
  <si>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</si>
  <si>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</si>
  <si>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</si>
  <si>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</si>
  <si>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</si>
  <si>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</si>
  <si>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</si>
  <si>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</si>
  <si>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</si>
  <si>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</si>
  <si>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</si>
  <si>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</si>
  <si>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</si>
  <si>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</si>
  <si>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</si>
  <si>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</si>
  <si>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</si>
  <si>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</si>
  <si>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</si>
  <si>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</si>
  <si>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</si>
  <si>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</si>
  <si>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</si>
  <si>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</si>
  <si>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</si>
  <si>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</si>
  <si>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</si>
  <si>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</si>
  <si>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</si>
  <si>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</si>
  <si>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</si>
  <si>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</si>
  <si>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</si>
  <si>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</si>
  <si>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</si>
  <si>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</si>
  <si>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</si>
  <si>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</si>
  <si>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</si>
  <si>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</si>
  <si>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</si>
  <si>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</si>
  <si>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</si>
  <si>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</si>
  <si>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</si>
  <si>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</si>
  <si>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</si>
  <si>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</si>
  <si>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</si>
  <si>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</si>
  <si>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</si>
  <si>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</si>
  <si>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</si>
  <si>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</si>
  <si>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</si>
  <si>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</si>
  <si>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</si>
  <si>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</si>
  <si>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</si>
  <si>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</si>
  <si>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</si>
  <si>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</si>
  <si>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</si>
  <si>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</si>
  <si>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</si>
  <si>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</si>
  <si>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</si>
  <si>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</si>
  <si>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</si>
  <si>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</si>
  <si>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</si>
  <si>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</si>
  <si>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</si>
  <si>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</si>
  <si>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</si>
  <si>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</si>
  <si>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</si>
  <si>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</si>
  <si>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</si>
  <si>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</si>
  <si>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</si>
  <si>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</si>
  <si>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</si>
  <si>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</si>
  <si>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</si>
  <si>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</si>
  <si>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</si>
  <si>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</si>
  <si>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</si>
  <si>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</si>
  <si>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</si>
  <si>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</si>
  <si>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</si>
  <si>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</si>
  <si>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</si>
  <si>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</si>
  <si>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</si>
  <si>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</si>
  <si>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</si>
  <si>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</si>
  <si>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</si>
  <si>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</si>
  <si>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</si>
  <si>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</si>
  <si>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</si>
  <si>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</si>
  <si>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</si>
  <si>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</si>
  <si>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</si>
  <si>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</si>
  <si>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</si>
  <si>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</si>
  <si>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</si>
  <si>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</si>
  <si>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</si>
  <si>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</si>
  <si>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</si>
  <si>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</si>
  <si>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</si>
  <si>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</si>
  <si>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</si>
  <si>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</si>
  <si>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</si>
  <si>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</si>
  <si>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</si>
  <si>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</si>
  <si>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</si>
  <si>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</si>
  <si>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</si>
  <si>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</si>
  <si>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</si>
  <si>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</si>
  <si>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</si>
  <si>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</si>
  <si>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</si>
  <si>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</si>
  <si>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</si>
  <si>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</si>
  <si>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</si>
  <si>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</si>
  <si>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</si>
  <si>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</si>
  <si>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</si>
  <si>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</si>
  <si>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</si>
  <si>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</si>
  <si>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</si>
  <si>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</si>
  <si>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</si>
  <si>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</si>
  <si>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</si>
  <si>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</si>
  <si>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</si>
  <si>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</si>
  <si>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</si>
  <si>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</si>
  <si>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</si>
  <si>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</si>
  <si>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</si>
  <si>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</si>
  <si>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</si>
  <si>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</si>
  <si>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</si>
  <si>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</si>
  <si>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</si>
  <si>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</si>
  <si>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</si>
  <si>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</si>
  <si>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</si>
  <si>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</si>
  <si>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</si>
  <si>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</si>
  <si>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</si>
  <si>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</si>
  <si>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</si>
  <si>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</si>
  <si>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</si>
  <si>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</si>
  <si>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</si>
  <si>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</si>
  <si>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</si>
  <si>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</si>
  <si>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</si>
  <si>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</si>
  <si>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</si>
  <si>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</si>
  <si>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</si>
  <si>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</si>
  <si>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</si>
  <si>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</si>
  <si>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</si>
  <si>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</si>
  <si>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</si>
  <si>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</si>
  <si>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</si>
  <si>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</si>
  <si>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</si>
  <si>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</si>
  <si>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</si>
  <si>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</si>
  <si>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</si>
  <si>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</si>
  <si>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</si>
  <si>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</si>
  <si>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</si>
  <si>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</si>
  <si>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</si>
  <si>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</si>
  <si>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</si>
  <si>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</si>
  <si>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</si>
  <si>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</si>
  <si>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</si>
  <si>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</si>
  <si>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</si>
  <si>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</si>
  <si>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</si>
  <si>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</si>
  <si>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</si>
  <si>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</si>
  <si>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</si>
  <si>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</si>
  <si>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</si>
  <si>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</si>
  <si>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</si>
  <si>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</si>
  <si>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</si>
  <si>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</si>
  <si>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</si>
  <si>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</si>
  <si>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</si>
  <si>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</si>
  <si>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</si>
  <si>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</si>
  <si>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</si>
  <si>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</si>
  <si>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</si>
  <si>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</si>
  <si>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</si>
  <si>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</si>
  <si>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</si>
  <si>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</si>
  <si>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</si>
  <si>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</si>
  <si>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</si>
  <si>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</si>
  <si>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</si>
  <si>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</si>
  <si>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</si>
  <si>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</si>
  <si>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</si>
  <si>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</si>
  <si>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</si>
  <si>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</si>
  <si>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</si>
  <si>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</si>
  <si>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</si>
  <si>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</si>
  <si>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</si>
  <si>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</si>
  <si>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</si>
  <si>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</si>
  <si>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</si>
  <si>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</si>
  <si>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</si>
  <si>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</si>
  <si>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</si>
  <si>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</si>
  <si>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</si>
  <si>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</si>
  <si>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</si>
  <si>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</si>
  <si>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</si>
  <si>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</si>
  <si>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</si>
  <si>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</si>
  <si>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</si>
  <si>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</si>
  <si>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</si>
  <si>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</si>
  <si>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</si>
  <si>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</si>
  <si>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</si>
  <si>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</si>
  <si>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</si>
  <si>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</si>
  <si>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</si>
  <si>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</si>
  <si>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</si>
  <si>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</si>
  <si>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</si>
  <si>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</si>
  <si>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</si>
  <si>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</si>
  <si>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</si>
  <si>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</si>
  <si>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</si>
  <si>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</si>
  <si>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</si>
  <si>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</si>
  <si>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</si>
  <si>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</si>
  <si>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</si>
  <si>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</si>
  <si>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</si>
  <si>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</si>
  <si>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</si>
  <si>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</si>
  <si>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</si>
  <si>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</si>
  <si>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</si>
  <si>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</si>
  <si>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</si>
  <si>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</si>
  <si>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</si>
  <si>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</si>
  <si>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</si>
  <si>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</si>
  <si>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</si>
  <si>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</si>
  <si>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</si>
  <si>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</si>
  <si>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</si>
  <si>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</si>
  <si>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</si>
  <si>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</si>
  <si>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</si>
  <si>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</si>
  <si>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</si>
  <si>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</si>
  <si>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</si>
  <si>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</si>
  <si>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</si>
  <si>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</si>
  <si>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</si>
  <si>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</si>
  <si>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</si>
  <si>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</si>
  <si>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</si>
  <si>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</si>
  <si>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</si>
  <si>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</si>
  <si>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</si>
  <si>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</si>
  <si>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</si>
  <si>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</si>
  <si>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</si>
  <si>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</si>
  <si>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</si>
  <si>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</si>
  <si>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</si>
  <si>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</si>
  <si>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</si>
  <si>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</si>
  <si>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</si>
  <si>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</si>
  <si>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</si>
  <si>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</si>
  <si>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</si>
  <si>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</si>
  <si>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</si>
  <si>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</si>
  <si>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</si>
  <si>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</si>
  <si>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</si>
  <si>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</si>
  <si>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</si>
  <si>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</si>
  <si>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</si>
  <si>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</si>
  <si>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</si>
  <si>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</si>
  <si>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</si>
  <si>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</si>
  <si>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</si>
  <si>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</si>
  <si>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</si>
  <si>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</si>
  <si>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</si>
  <si>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</si>
  <si>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</si>
  <si>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</si>
  <si>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</si>
  <si>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</si>
  <si>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</si>
  <si>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</si>
  <si>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</si>
  <si>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</si>
  <si>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</si>
  <si>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</si>
  <si>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</si>
  <si>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</si>
  <si>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</si>
  <si>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</si>
  <si>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</si>
  <si>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</si>
  <si>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</si>
  <si>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</si>
  <si>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</si>
  <si>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</si>
  <si>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</si>
  <si>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</si>
  <si>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</si>
  <si>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</si>
  <si>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</si>
  <si>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</si>
  <si>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</si>
  <si>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</si>
  <si>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</si>
  <si>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</si>
  <si>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</si>
  <si>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</si>
  <si>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</si>
  <si>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</si>
  <si>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</si>
  <si>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</si>
  <si>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</si>
  <si>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</si>
  <si>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</si>
  <si>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</si>
  <si>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</si>
  <si>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</si>
  <si>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</si>
  <si>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</si>
  <si>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</si>
  <si>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</si>
  <si>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</si>
  <si>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</si>
  <si>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</si>
  <si>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</si>
  <si>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</si>
  <si>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</si>
  <si>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</si>
  <si>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</si>
  <si>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</si>
  <si>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</si>
  <si>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</si>
  <si>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</si>
  <si>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</si>
  <si>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</si>
  <si>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</si>
  <si>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</si>
  <si>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</si>
  <si>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</si>
  <si>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</si>
  <si>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</si>
  <si>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</si>
  <si>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</si>
  <si>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</si>
  <si>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</si>
  <si>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</si>
  <si>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</si>
  <si>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</si>
  <si>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</si>
  <si>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</si>
  <si>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</si>
  <si>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</si>
  <si>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</si>
  <si>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</si>
  <si>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</si>
  <si>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</si>
  <si>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</si>
  <si>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</si>
  <si>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</si>
  <si>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</si>
  <si>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</si>
  <si>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</si>
  <si>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</si>
  <si>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</si>
  <si>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</si>
  <si>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</si>
  <si>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</si>
  <si>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</si>
  <si>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</si>
  <si>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</si>
  <si>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</si>
  <si>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</si>
  <si>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</si>
  <si>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</si>
  <si>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</si>
  <si>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</si>
  <si>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</si>
  <si>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</si>
  <si>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</si>
  <si>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</si>
  <si>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</si>
  <si>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</si>
  <si>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</si>
  <si>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</si>
  <si>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</si>
  <si>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</si>
  <si>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</si>
  <si>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</si>
  <si>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</si>
  <si>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</si>
  <si>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</si>
  <si>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</si>
  <si>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</si>
  <si>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</si>
  <si>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</si>
  <si>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</si>
  <si>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</si>
  <si>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</si>
  <si>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</si>
  <si>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</si>
  <si>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</si>
  <si>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</si>
  <si>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</si>
  <si>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</si>
  <si>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</si>
  <si>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</si>
  <si>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</si>
  <si>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</si>
  <si>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</si>
  <si>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</si>
  <si>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</si>
  <si>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</si>
  <si>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</si>
  <si>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</si>
  <si>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</si>
  <si>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</si>
  <si>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</si>
  <si>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</si>
  <si>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</si>
  <si>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</si>
  <si>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</si>
  <si>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</si>
  <si>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</si>
  <si>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</si>
  <si>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</si>
  <si>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</si>
  <si>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</si>
  <si>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</si>
  <si>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</si>
  <si>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</si>
  <si>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</si>
  <si>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</si>
  <si>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</si>
  <si>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</si>
  <si>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</si>
  <si>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</si>
  <si>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</si>
  <si>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</si>
  <si>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</si>
  <si>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</si>
  <si>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</si>
  <si>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</si>
  <si>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</si>
  <si>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</si>
  <si>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</si>
  <si>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</si>
  <si>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</si>
  <si>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</si>
  <si>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</si>
  <si>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</si>
  <si>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</si>
  <si>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</si>
  <si>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</si>
  <si>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</si>
  <si>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</si>
  <si>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</si>
  <si>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</si>
  <si>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</si>
  <si>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</si>
  <si>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</si>
  <si>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</si>
  <si>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</si>
  <si>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</si>
  <si>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</si>
  <si>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</si>
  <si>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</si>
  <si>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</si>
  <si>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</si>
  <si>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</si>
  <si>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</si>
  <si>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</si>
  <si>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</si>
  <si>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</si>
  <si>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</si>
  <si>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</si>
  <si>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</si>
  <si>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</si>
  <si>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</si>
  <si>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</si>
  <si>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</si>
  <si>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</si>
  <si>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</si>
  <si>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</si>
  <si>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</si>
  <si>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</si>
  <si>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</si>
  <si>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</si>
  <si>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</si>
  <si>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</si>
  <si>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</si>
  <si>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</si>
  <si>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</si>
  <si>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</si>
  <si>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</si>
  <si>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</si>
  <si>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</si>
  <si>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</si>
  <si>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</si>
  <si>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</si>
  <si>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</si>
  <si>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</si>
  <si>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</si>
  <si>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</si>
  <si>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</si>
  <si>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</si>
  <si>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</si>
  <si>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</si>
  <si>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</si>
  <si>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</si>
  <si>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</si>
  <si>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</si>
  <si>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</si>
  <si>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</si>
  <si>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</si>
  <si>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</si>
  <si>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</si>
  <si>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</si>
  <si>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</si>
  <si>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</si>
  <si>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</si>
  <si>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</si>
  <si>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</si>
  <si>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</si>
  <si>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</si>
  <si>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</si>
  <si>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</si>
  <si>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</si>
  <si>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</si>
  <si>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</si>
  <si>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</si>
  <si>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</si>
  <si>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</si>
  <si>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</si>
  <si>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</si>
  <si>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</si>
  <si>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</si>
  <si>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</si>
  <si>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</si>
  <si>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</si>
  <si>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</si>
  <si>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</si>
  <si>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</si>
  <si>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</si>
  <si>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</si>
  <si>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</si>
  <si>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</si>
  <si>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</si>
  <si>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</si>
  <si>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</si>
  <si>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</si>
  <si>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</si>
  <si>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</si>
  <si>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</si>
  <si>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</si>
  <si>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</si>
  <si>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</si>
  <si>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</si>
  <si>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</si>
  <si>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</si>
  <si>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</si>
  <si>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</si>
  <si>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</si>
  <si>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</si>
  <si>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</si>
  <si>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</si>
  <si>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</si>
  <si>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</si>
  <si>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</si>
  <si>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</si>
  <si>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</si>
  <si>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</si>
  <si>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</si>
  <si>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</si>
  <si>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</si>
  <si>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</si>
  <si>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</si>
  <si>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</si>
  <si>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</si>
  <si>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</si>
  <si>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</si>
  <si>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</si>
  <si>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</si>
  <si>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</si>
  <si>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</si>
  <si>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</si>
  <si>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</si>
  <si>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</si>
  <si>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</si>
  <si>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</si>
  <si>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</si>
  <si>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</si>
  <si>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</si>
  <si>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</si>
  <si>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</si>
  <si>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</si>
  <si>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</si>
  <si>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</si>
  <si>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</si>
  <si>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</si>
  <si>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</si>
  <si>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</si>
  <si>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</si>
  <si>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</si>
  <si>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</si>
  <si>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</si>
  <si>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</si>
  <si>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</si>
  <si>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</si>
  <si>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</si>
  <si>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</si>
  <si>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</si>
  <si>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</si>
  <si>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</si>
  <si>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</si>
  <si>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</si>
  <si>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</si>
  <si>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</si>
  <si>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</si>
  <si>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</si>
  <si>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</si>
  <si>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</si>
  <si>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</si>
  <si>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</si>
  <si>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</si>
  <si>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</si>
  <si>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</si>
  <si>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</si>
  <si>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</si>
  <si>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</si>
  <si>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</si>
  <si>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</si>
  <si>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</si>
  <si>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</si>
  <si>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</si>
  <si>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</si>
  <si>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</si>
  <si>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</si>
  <si>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</si>
  <si>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</si>
  <si>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</si>
  <si>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</si>
  <si>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</si>
  <si>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</si>
  <si>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</si>
  <si>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</si>
  <si>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</si>
  <si>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</si>
  <si>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</si>
  <si>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</si>
  <si>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</si>
  <si>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</si>
  <si>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</si>
  <si>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</si>
  <si>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</si>
  <si>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</si>
  <si>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</si>
  <si>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</si>
  <si>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</si>
  <si>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</si>
  <si>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</si>
  <si>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</si>
  <si>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</si>
  <si>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</si>
  <si>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</si>
  <si>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</si>
  <si>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</si>
  <si>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</si>
  <si>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</si>
  <si>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</si>
  <si>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</si>
  <si>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</si>
  <si>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</si>
  <si>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</si>
  <si>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</si>
  <si>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</si>
  <si>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</si>
  <si>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</si>
  <si>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</si>
  <si>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</si>
  <si>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</si>
  <si>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</si>
  <si>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</si>
  <si>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</si>
  <si>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</si>
  <si>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</si>
  <si>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</si>
  <si>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</si>
  <si>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</si>
  <si>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</si>
  <si>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</si>
  <si>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</si>
  <si>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</si>
  <si>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</si>
  <si>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</si>
  <si>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</si>
  <si>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</si>
  <si>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</si>
  <si>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</si>
  <si>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</si>
  <si>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</si>
  <si>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</si>
  <si>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</si>
  <si>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</si>
  <si>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</si>
  <si>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</si>
  <si>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</si>
  <si>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</si>
  <si>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</si>
  <si>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</si>
  <si>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</si>
  <si>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</si>
  <si>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</si>
  <si>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</si>
  <si>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</si>
  <si>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</si>
  <si>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</si>
  <si>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</si>
  <si>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</si>
  <si>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</si>
  <si>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</si>
  <si>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</si>
  <si>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</si>
  <si>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</si>
  <si>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</si>
  <si>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</si>
  <si>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</si>
  <si>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</si>
  <si>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</si>
  <si>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</si>
  <si>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</si>
  <si>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</si>
  <si>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</si>
  <si>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</si>
  <si>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</si>
  <si>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</si>
  <si>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</si>
  <si>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</si>
  <si>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</si>
  <si>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</si>
  <si>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</si>
  <si>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</si>
  <si>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</si>
  <si>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</si>
  <si>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</si>
  <si>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</si>
  <si>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</si>
  <si>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</si>
  <si>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</si>
  <si>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</si>
  <si>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</si>
  <si>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</si>
  <si>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</si>
  <si>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</si>
  <si>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</si>
  <si>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</si>
  <si>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</si>
  <si>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</si>
  <si>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</si>
  <si>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</si>
  <si>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</si>
  <si>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</si>
  <si>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</si>
  <si>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</si>
  <si>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</si>
  <si>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</si>
  <si>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</si>
  <si>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</si>
  <si>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</si>
  <si>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</si>
  <si>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</si>
  <si>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</si>
  <si>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</si>
  <si>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</si>
  <si>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</si>
  <si>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</si>
  <si>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</si>
  <si>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</si>
  <si>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</si>
  <si>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</si>
  <si>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</si>
  <si>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</si>
  <si>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</si>
  <si>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</si>
  <si>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</si>
  <si>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</si>
  <si>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</si>
  <si>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</si>
  <si>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</si>
  <si>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</si>
  <si>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</si>
  <si>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</si>
  <si>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</si>
  <si>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</si>
  <si>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</si>
  <si>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</si>
  <si>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</si>
  <si>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</si>
  <si>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</si>
  <si>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</si>
  <si>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</si>
  <si>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</si>
  <si>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</si>
  <si>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</si>
  <si>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</si>
  <si>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</si>
  <si>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</si>
  <si>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</si>
  <si>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</si>
  <si>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</si>
  <si>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</si>
  <si>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</si>
  <si>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</si>
  <si>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</si>
  <si>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</si>
  <si>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</si>
  <si>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</si>
  <si>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</si>
  <si>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</si>
  <si>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</si>
  <si>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</si>
  <si>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</si>
  <si>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</si>
  <si>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</si>
  <si>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</si>
  <si>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</si>
  <si>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</si>
  <si>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</si>
  <si>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</si>
  <si>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</si>
  <si>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</si>
  <si>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</si>
  <si>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</si>
  <si>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</si>
  <si>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</si>
  <si>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</si>
  <si>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</si>
  <si>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</si>
  <si>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</si>
  <si>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</si>
  <si>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</si>
  <si>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</si>
  <si>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</si>
  <si>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</si>
  <si>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</si>
  <si>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</si>
  <si>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</si>
  <si>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</si>
  <si>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</si>
  <si>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</si>
  <si>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</si>
  <si>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</si>
  <si>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</si>
  <si>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</si>
  <si>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</si>
  <si>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</si>
  <si>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</si>
  <si>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</si>
  <si>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</si>
  <si>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</si>
  <si>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</si>
  <si>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</si>
  <si>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</si>
  <si>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</si>
  <si>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</si>
  <si>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</si>
  <si>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</si>
  <si>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</si>
  <si>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</si>
  <si>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</si>
  <si>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</si>
  <si>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</si>
  <si>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</si>
  <si>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</si>
  <si>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</si>
  <si>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</si>
  <si>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</si>
  <si>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</si>
  <si>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</si>
  <si>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</si>
  <si>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</si>
  <si>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</si>
  <si>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</si>
  <si>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</si>
  <si>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</si>
  <si>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</si>
  <si>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</si>
  <si>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</si>
  <si>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</si>
  <si>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</si>
  <si>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</si>
  <si>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</si>
  <si>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</si>
  <si>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</si>
  <si>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</si>
  <si>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</si>
  <si>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</si>
  <si>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</si>
  <si>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</si>
  <si>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</si>
  <si>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</si>
  <si>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</si>
  <si>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</si>
  <si>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</si>
  <si>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</si>
  <si>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</si>
  <si>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</si>
  <si>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</si>
  <si>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</si>
  <si>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</si>
  <si>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</si>
  <si>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</si>
  <si>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</si>
  <si>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</si>
  <si>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</si>
  <si>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</si>
  <si>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</si>
  <si>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</si>
  <si>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</si>
  <si>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</si>
  <si>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</si>
  <si>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</si>
  <si>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</si>
  <si>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</si>
  <si>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</si>
  <si>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</si>
  <si>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</si>
  <si>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</si>
  <si>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</si>
  <si>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</si>
  <si>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</si>
  <si>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</si>
  <si>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</si>
  <si>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</si>
  <si>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</si>
  <si>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</si>
  <si>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</si>
  <si>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</si>
  <si>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</si>
  <si>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</si>
  <si>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</si>
  <si>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</si>
  <si>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</si>
  <si>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</si>
  <si>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</si>
  <si>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</si>
  <si>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</si>
  <si>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</si>
  <si>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</si>
  <si>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</si>
  <si>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</si>
  <si>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</si>
  <si>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</si>
  <si>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</si>
  <si>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</si>
  <si>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</si>
  <si>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</si>
  <si>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</si>
  <si>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</si>
  <si>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</si>
  <si>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</si>
  <si>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</si>
  <si>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</si>
  <si>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</si>
  <si>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</si>
  <si>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</si>
  <si>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</si>
  <si>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</si>
  <si>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</si>
  <si>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</si>
  <si>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</si>
  <si>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</si>
  <si>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</si>
  <si>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</si>
  <si>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</si>
  <si>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</si>
  <si>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</si>
  <si>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</si>
  <si>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</si>
  <si>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</si>
  <si>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</si>
  <si>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</si>
  <si>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</si>
  <si>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</si>
  <si>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</si>
  <si>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</si>
  <si>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</si>
  <si>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</si>
  <si>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</si>
  <si>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</si>
  <si>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</si>
  <si>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</si>
  <si>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</si>
  <si>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</si>
  <si>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</si>
  <si>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</si>
  <si>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</si>
  <si>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</si>
  <si>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</si>
  <si>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</si>
  <si>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</si>
  <si>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</si>
  <si>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</si>
  <si>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</si>
  <si>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</si>
  <si>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</si>
  <si>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</si>
  <si>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</si>
  <si>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</si>
  <si>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</si>
  <si>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</si>
  <si>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</si>
  <si>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</si>
  <si>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</si>
  <si>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</si>
  <si>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</si>
  <si>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</si>
  <si>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</si>
  <si>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</si>
  <si>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</si>
  <si>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</si>
  <si>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</si>
  <si>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</si>
  <si>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</si>
  <si>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</si>
  <si>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</si>
  <si>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</si>
  <si>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</si>
  <si>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</si>
  <si>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</si>
  <si>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</si>
  <si>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</si>
  <si>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</si>
  <si>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</si>
  <si>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</si>
  <si>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</si>
  <si>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</si>
  <si>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</si>
  <si>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</si>
  <si>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</si>
  <si>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</si>
  <si>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</si>
  <si>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</si>
  <si>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</si>
  <si>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</si>
  <si>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</si>
  <si>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</si>
  <si>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</si>
  <si>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</si>
  <si>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</si>
  <si>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</si>
  <si>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</si>
  <si>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</si>
  <si>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</si>
  <si>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</si>
  <si>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</si>
  <si>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</si>
  <si>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</si>
  <si>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</si>
  <si>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</si>
  <si>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</si>
  <si>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</si>
  <si>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</si>
  <si>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</si>
  <si>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</si>
  <si>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</si>
  <si>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</si>
  <si>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</si>
  <si>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</si>
  <si>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</si>
  <si>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</si>
  <si>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</si>
  <si>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</si>
  <si>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</si>
  <si>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</si>
  <si>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</si>
  <si>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</si>
  <si>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</si>
  <si>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</si>
  <si>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</si>
  <si>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</si>
  <si>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</si>
  <si>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</si>
  <si>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</si>
  <si>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</si>
  <si>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</si>
  <si>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</si>
  <si>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</si>
  <si>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</si>
  <si>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</si>
  <si>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</si>
  <si>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</si>
  <si>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</si>
  <si>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</si>
  <si>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</si>
  <si>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</si>
  <si>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</si>
  <si>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</si>
  <si>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</si>
  <si>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</si>
  <si>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</si>
  <si>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</si>
  <si>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</si>
  <si>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</si>
  <si>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</si>
  <si>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</si>
  <si>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</si>
  <si>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</si>
  <si>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</si>
  <si>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</si>
  <si>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</si>
  <si>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</si>
  <si>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</si>
  <si>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</si>
  <si>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</si>
  <si>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</si>
  <si>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</si>
  <si>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</si>
  <si>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</si>
  <si>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</si>
  <si>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</si>
  <si>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</si>
  <si>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</si>
  <si>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</si>
  <si>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</si>
  <si>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</si>
  <si>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</si>
  <si>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</si>
  <si>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</si>
  <si>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</si>
  <si>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</si>
  <si>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</si>
  <si>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</si>
  <si>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</si>
  <si>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</si>
  <si>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</si>
  <si>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</si>
  <si>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</si>
  <si>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</si>
  <si>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</si>
  <si>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</si>
  <si>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</si>
  <si>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</si>
  <si>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</si>
  <si>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</si>
  <si>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</si>
  <si>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</si>
  <si>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</si>
  <si>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</si>
  <si>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</si>
  <si>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</si>
  <si>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</si>
  <si>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</si>
  <si>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</si>
  <si>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</si>
  <si>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</si>
  <si>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</si>
  <si>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</si>
  <si>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</si>
  <si>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</si>
  <si>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</si>
  <si>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</si>
  <si>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</si>
  <si>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</si>
  <si>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</si>
  <si>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</si>
  <si>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</si>
  <si>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</si>
  <si>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</si>
  <si>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</si>
  <si>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</si>
  <si>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</si>
  <si>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</si>
  <si>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</si>
  <si>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</si>
  <si>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</si>
  <si>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</si>
  <si>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</si>
  <si>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</si>
  <si>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</si>
  <si>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</si>
  <si>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</si>
  <si>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</si>
  <si>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</si>
  <si>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</si>
  <si>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</si>
  <si>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</si>
  <si>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</si>
  <si>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</si>
  <si>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</si>
  <si>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</si>
  <si>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</si>
  <si>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</si>
  <si>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</si>
  <si>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</si>
  <si>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</si>
  <si>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</si>
  <si>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</si>
  <si>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</si>
  <si>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</si>
  <si>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</si>
  <si>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</si>
  <si>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</si>
  <si>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</si>
  <si>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</si>
  <si>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</si>
  <si>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</si>
  <si>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</si>
  <si>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</si>
  <si>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</si>
  <si>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</si>
  <si>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</si>
  <si>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</si>
  <si>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</si>
  <si>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</si>
  <si>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</si>
  <si>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</si>
  <si>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</si>
  <si>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</si>
  <si>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</si>
  <si>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</si>
  <si>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</si>
  <si>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</si>
  <si>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</si>
  <si>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</si>
  <si>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</si>
  <si>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</si>
  <si>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</si>
  <si>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</si>
  <si>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</si>
  <si>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</si>
  <si>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</si>
  <si>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</si>
  <si>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</si>
  <si>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</si>
  <si>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</si>
  <si>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</si>
  <si>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</si>
  <si>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</si>
  <si>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</si>
  <si>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</si>
  <si>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</si>
  <si>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</si>
  <si>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</si>
  <si>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</si>
  <si>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</si>
  <si>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</si>
  <si>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</si>
  <si>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</si>
  <si>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</si>
  <si>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</si>
  <si>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</si>
  <si>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</si>
  <si>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</si>
  <si>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</si>
  <si>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</si>
  <si>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</si>
  <si>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</si>
  <si>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</si>
  <si>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</si>
  <si>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</si>
  <si>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</si>
  <si>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</si>
  <si>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</si>
  <si>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</si>
  <si>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</si>
  <si>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</si>
  <si>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</si>
  <si>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</si>
  <si>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</si>
  <si>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</si>
  <si>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</si>
  <si>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</si>
  <si>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</si>
  <si>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</si>
  <si>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</si>
  <si>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</si>
  <si>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</si>
  <si>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</si>
  <si>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</si>
  <si>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</si>
  <si>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</si>
  <si>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</si>
  <si>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</si>
  <si>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</si>
  <si>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</si>
  <si>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</si>
  <si>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</si>
  <si>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</si>
  <si>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</si>
  <si>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</si>
  <si>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</si>
  <si>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</si>
  <si>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</si>
  <si>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</si>
  <si>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</si>
  <si>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</si>
  <si>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</si>
  <si>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</si>
  <si>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</si>
  <si>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</si>
  <si>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</si>
  <si>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</si>
  <si>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</si>
  <si>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</si>
  <si>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</si>
  <si>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</si>
  <si>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</si>
  <si>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</si>
  <si>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</si>
  <si>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</si>
  <si>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</si>
  <si>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</si>
  <si>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</si>
  <si>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</si>
  <si>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</si>
  <si>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</si>
  <si>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</si>
  <si>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</si>
  <si>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</si>
  <si>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</si>
  <si>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</si>
  <si>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</si>
  <si>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</si>
  <si>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</si>
  <si>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</si>
  <si>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</si>
  <si>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</si>
  <si>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</si>
  <si>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</si>
  <si>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</si>
  <si>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</si>
  <si>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</si>
  <si>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</si>
  <si>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</si>
  <si>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</si>
  <si>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</si>
  <si>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</si>
  <si>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</si>
  <si>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</si>
  <si>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</si>
  <si>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</si>
  <si>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</si>
  <si>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</si>
  <si>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</si>
  <si>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</si>
  <si>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</si>
  <si>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</si>
  <si>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</si>
  <si>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</si>
  <si>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</si>
  <si>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</si>
  <si>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</si>
  <si>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</si>
  <si>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</si>
  <si>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</si>
  <si>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</si>
  <si>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</si>
  <si>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</si>
  <si>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</si>
  <si>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</si>
  <si>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</si>
  <si>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</si>
  <si>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</si>
  <si>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</si>
  <si>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</si>
  <si>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</si>
  <si>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</si>
  <si>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</si>
  <si>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</si>
  <si>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</si>
  <si>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</si>
  <si>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</si>
  <si>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</si>
  <si>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</si>
  <si>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</si>
  <si>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</si>
  <si>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</si>
  <si>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</si>
  <si>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</si>
  <si>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</si>
  <si>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</si>
  <si>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</si>
  <si>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</si>
  <si>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</si>
  <si>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</si>
  <si>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</si>
  <si>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</si>
  <si>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</si>
  <si>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</si>
  <si>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</si>
  <si>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</si>
  <si>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</si>
  <si>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</si>
  <si>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</si>
  <si>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</si>
  <si>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</si>
  <si>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</si>
  <si>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</si>
  <si>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</si>
  <si>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</si>
  <si>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</si>
  <si>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</si>
  <si>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</si>
  <si>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</si>
  <si>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</si>
  <si>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</si>
  <si>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</si>
  <si>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</si>
  <si>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</si>
  <si>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</si>
  <si>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</si>
  <si>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</si>
  <si>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</si>
  <si>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</si>
  <si>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</si>
  <si>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</si>
  <si>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</si>
  <si>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</si>
  <si>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</si>
  <si>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</si>
  <si>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</si>
  <si>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</si>
  <si>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</si>
  <si>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</si>
  <si>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</si>
  <si>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</si>
  <si>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</si>
  <si>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</si>
  <si>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</si>
  <si>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</si>
  <si>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</si>
  <si>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</si>
  <si>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</si>
  <si>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</si>
  <si>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</si>
  <si>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</si>
  <si>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</si>
  <si>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</si>
  <si>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</si>
  <si>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</si>
  <si>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</si>
  <si>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</si>
  <si>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</si>
  <si>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</si>
  <si>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</si>
  <si>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</si>
  <si>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</si>
  <si>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</si>
  <si>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</si>
  <si>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</si>
  <si>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</si>
  <si>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</si>
  <si>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</si>
  <si>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</si>
  <si>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</si>
  <si>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</si>
  <si>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</si>
  <si>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</si>
  <si>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</si>
  <si>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</si>
  <si>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</si>
  <si>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</si>
  <si>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</si>
  <si>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</si>
  <si>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</si>
  <si>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</si>
  <si>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</si>
  <si>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</si>
  <si>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</si>
  <si>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</si>
  <si>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</si>
  <si>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</si>
  <si>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</si>
  <si>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</si>
  <si>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</si>
  <si>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</si>
  <si>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</si>
  <si>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</si>
  <si>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</si>
  <si>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</si>
  <si>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</si>
  <si>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</si>
  <si>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</si>
  <si>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</si>
  <si>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</si>
  <si>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</si>
  <si>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</si>
  <si>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</si>
  <si>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</si>
  <si>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</si>
  <si>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</si>
  <si>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</si>
  <si>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</si>
  <si>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</si>
  <si>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</si>
  <si>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</si>
  <si>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</si>
  <si>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</si>
  <si>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</si>
  <si>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</si>
  <si>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</si>
  <si>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</si>
  <si>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</si>
  <si>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</si>
  <si>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</si>
  <si>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</si>
  <si>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</si>
  <si>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</si>
  <si>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</si>
  <si>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</si>
  <si>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</si>
  <si>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</si>
  <si>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</si>
  <si>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</si>
  <si>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</si>
  <si>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</si>
  <si>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</si>
  <si>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</si>
  <si>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</si>
  <si>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</si>
  <si>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</si>
  <si>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</si>
  <si>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</si>
  <si>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</si>
  <si>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</si>
  <si>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</si>
  <si>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</si>
  <si>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</si>
  <si>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</si>
  <si>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</si>
  <si>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</si>
  <si>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</si>
  <si>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</si>
  <si>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</si>
  <si>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</si>
  <si>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</si>
  <si>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</si>
  <si>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</si>
  <si>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</si>
  <si>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</si>
  <si>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</si>
  <si>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</si>
  <si>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</si>
  <si>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</si>
  <si>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</si>
  <si>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</si>
  <si>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</si>
  <si>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</si>
  <si>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</si>
  <si>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</si>
  <si>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</si>
  <si>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</si>
  <si>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</si>
  <si>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</si>
  <si>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</si>
  <si>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</si>
  <si>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</si>
  <si>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</si>
  <si>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</si>
  <si>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</si>
  <si>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</si>
  <si>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</si>
  <si>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</si>
  <si>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</si>
  <si>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</si>
  <si>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</si>
  <si>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</si>
  <si>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</si>
  <si>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</si>
  <si>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</si>
  <si>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</si>
  <si>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</si>
  <si>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</si>
  <si>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</si>
  <si>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</si>
  <si>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</si>
  <si>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</si>
  <si>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</si>
  <si>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</si>
  <si>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</si>
  <si>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</si>
  <si>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</si>
  <si>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</si>
  <si>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</si>
  <si>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</si>
  <si>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</si>
  <si>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</si>
  <si>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</si>
  <si>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</si>
  <si>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</si>
  <si>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</si>
  <si>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</si>
  <si>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</si>
  <si>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</si>
  <si>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</si>
  <si>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</si>
  <si>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</si>
  <si>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</si>
  <si>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</si>
  <si>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</si>
  <si>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</si>
  <si>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</si>
  <si>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</si>
  <si>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</si>
  <si>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</si>
  <si>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</si>
  <si>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</si>
  <si>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</si>
  <si>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</si>
  <si>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</si>
  <si>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</si>
  <si>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</si>
  <si>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</si>
  <si>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</si>
  <si>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</si>
  <si>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</si>
  <si>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</si>
  <si>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</si>
  <si>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</si>
  <si>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</si>
  <si>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</si>
  <si>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</si>
  <si>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</si>
  <si>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</si>
  <si>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</si>
  <si>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</si>
  <si>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</si>
  <si>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</si>
  <si>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</si>
  <si>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</si>
  <si>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</si>
  <si>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</si>
  <si>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</si>
  <si>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</si>
  <si>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</si>
  <si>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</si>
  <si>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</si>
  <si>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</si>
  <si>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</si>
  <si>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</si>
  <si>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</si>
  <si>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</si>
  <si>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</si>
  <si>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</si>
  <si>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</si>
  <si>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</si>
  <si>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</si>
  <si>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</si>
  <si>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</si>
  <si>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</si>
  <si>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</si>
  <si>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</si>
  <si>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</si>
  <si>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</si>
  <si>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</si>
  <si>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</si>
  <si>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</si>
  <si>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</si>
  <si>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</si>
  <si>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</si>
  <si>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</si>
  <si>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</si>
  <si>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</si>
  <si>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</si>
  <si>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</si>
  <si>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</si>
  <si>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</si>
  <si>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</si>
  <si>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</si>
  <si>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</si>
  <si>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</si>
  <si>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</si>
  <si>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</si>
  <si>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</si>
  <si>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</si>
  <si>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</si>
  <si>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</si>
  <si>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</si>
  <si>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</si>
  <si>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</si>
  <si>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</si>
  <si>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</si>
  <si>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</si>
  <si>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</si>
  <si>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</si>
  <si>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</si>
  <si>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</si>
  <si>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</si>
  <si>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</si>
  <si>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</si>
  <si>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</si>
  <si>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</si>
  <si>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</si>
  <si>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</si>
  <si>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</si>
  <si>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</si>
  <si>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</si>
  <si>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</si>
  <si>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</si>
  <si>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</si>
  <si>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</si>
  <si>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</si>
  <si>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</si>
  <si>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</si>
  <si>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</si>
  <si>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</si>
  <si>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</si>
  <si>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</si>
  <si>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</si>
  <si>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</si>
  <si>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</si>
  <si>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</si>
  <si>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</si>
  <si>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</si>
  <si>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</si>
  <si>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</si>
  <si>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</si>
  <si>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</si>
  <si>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</si>
  <si>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</si>
  <si>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</si>
  <si>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</si>
  <si>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</si>
  <si>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</si>
  <si>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</si>
  <si>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</si>
  <si>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</si>
  <si>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</si>
  <si>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</si>
  <si>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</si>
  <si>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</si>
  <si>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</si>
  <si>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</si>
  <si>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</si>
  <si>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</si>
  <si>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</si>
  <si>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</si>
  <si>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</si>
  <si>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</si>
  <si>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</si>
  <si>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</si>
  <si>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</si>
  <si>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</si>
  <si>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</si>
  <si>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</si>
  <si>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</si>
  <si>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</si>
  <si>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</si>
  <si>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</si>
  <si>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</si>
  <si>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</si>
  <si>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</si>
  <si>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</si>
  <si>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</si>
  <si>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</si>
  <si>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</si>
  <si>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</si>
  <si>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</si>
  <si>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</si>
  <si>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</si>
  <si>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</si>
  <si>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</si>
  <si>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</si>
  <si>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</si>
  <si>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</si>
  <si>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</si>
  <si>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</si>
  <si>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</si>
  <si>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</si>
  <si>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</si>
  <si>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</si>
  <si>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</si>
  <si>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</si>
  <si>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</si>
  <si>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</si>
  <si>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</si>
  <si>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</si>
  <si>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</si>
  <si>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</si>
  <si>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</si>
  <si>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</si>
  <si>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</si>
  <si>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</si>
  <si>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</si>
  <si>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</si>
  <si>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</si>
  <si>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</si>
  <si>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</si>
  <si>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</si>
  <si>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</si>
  <si>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</si>
  <si>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</si>
  <si>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</si>
  <si>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</si>
  <si>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</si>
  <si>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</si>
  <si>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</si>
  <si>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</si>
  <si>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</si>
  <si>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</si>
  <si>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</si>
  <si>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</si>
  <si>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</si>
  <si>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</si>
  <si>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</si>
  <si>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</si>
  <si>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</si>
  <si>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</si>
  <si>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</si>
  <si>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</si>
  <si>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</si>
  <si>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</si>
  <si>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</si>
  <si>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</si>
  <si>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</si>
  <si>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</si>
  <si>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</si>
  <si>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</si>
  <si>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</si>
  <si>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</si>
  <si>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</si>
  <si>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</si>
  <si>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</si>
  <si>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</si>
  <si>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</si>
  <si>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</si>
  <si>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</si>
  <si>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</si>
  <si>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</si>
  <si>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</si>
  <si>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</si>
  <si>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</si>
  <si>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</si>
  <si>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</si>
  <si>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</si>
  <si>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</si>
  <si>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</si>
  <si>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</si>
  <si>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</si>
  <si>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</si>
  <si>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</si>
  <si>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</si>
  <si>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</si>
  <si>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</si>
  <si>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</si>
  <si>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</si>
  <si>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</si>
  <si>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</si>
  <si>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</si>
  <si>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</si>
  <si>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</si>
  <si>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</si>
  <si>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</si>
  <si>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</si>
  <si>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</si>
  <si>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</si>
  <si>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</si>
  <si>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</si>
  <si>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</si>
  <si>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</si>
  <si>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</si>
  <si>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</si>
  <si>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</si>
  <si>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</si>
  <si>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</si>
  <si>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</si>
  <si>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</si>
  <si>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</si>
  <si>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</si>
  <si>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</si>
  <si>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</si>
  <si>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</si>
  <si>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</si>
  <si>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</si>
  <si>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</si>
  <si>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</si>
  <si>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</si>
  <si>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</si>
  <si>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</si>
  <si>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</si>
  <si>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</si>
  <si>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</si>
  <si>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</si>
  <si>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</si>
  <si>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</si>
  <si>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</si>
  <si>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</si>
  <si>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</si>
  <si>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</si>
  <si>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</si>
  <si>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</si>
  <si>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</si>
  <si>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</si>
  <si>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</si>
  <si>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</si>
  <si>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</si>
  <si>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</si>
  <si>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</si>
  <si>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</si>
  <si>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</si>
  <si>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</si>
  <si>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</si>
  <si>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</si>
  <si>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</si>
  <si>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</si>
  <si>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</si>
  <si>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</si>
  <si>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</si>
  <si>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</si>
  <si>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</si>
  <si>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</si>
  <si>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</si>
  <si>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</si>
  <si>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</si>
  <si>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</si>
  <si>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</si>
  <si>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</si>
  <si>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</si>
  <si>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</si>
  <si>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</si>
  <si>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</si>
  <si>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</si>
  <si>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</si>
  <si>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</si>
  <si>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</si>
  <si>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</si>
  <si>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</si>
  <si>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</si>
  <si>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</si>
  <si>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</si>
  <si>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</si>
  <si>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</si>
  <si>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</si>
  <si>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</si>
  <si>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</si>
  <si>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</si>
  <si>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</si>
  <si>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</si>
  <si>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</si>
  <si>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</si>
  <si>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</si>
  <si>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</si>
  <si>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</si>
  <si>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</si>
  <si>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</si>
  <si>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</si>
  <si>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</si>
  <si>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</si>
  <si>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</si>
  <si>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</si>
  <si>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</si>
  <si>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</si>
  <si>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</si>
  <si>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</si>
  <si>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</si>
  <si>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</si>
  <si>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</si>
  <si>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</si>
  <si>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</si>
  <si>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</si>
  <si>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</si>
  <si>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</si>
  <si>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</si>
  <si>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</si>
  <si>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</si>
  <si>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</si>
  <si>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</si>
  <si>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</si>
  <si>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</si>
  <si>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</si>
  <si>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</si>
  <si>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</si>
  <si>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</si>
  <si>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</si>
  <si>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</si>
  <si>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</si>
  <si>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</si>
  <si>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</si>
  <si>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</si>
  <si>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</si>
  <si>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</si>
  <si>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</si>
  <si>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</si>
  <si>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</si>
  <si>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</si>
  <si>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</si>
  <si>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</si>
  <si>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</si>
  <si>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</si>
  <si>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</si>
  <si>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</si>
  <si>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</si>
  <si>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</si>
  <si>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</si>
  <si>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</si>
  <si>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</si>
  <si>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</si>
  <si>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</si>
  <si>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</si>
  <si>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</si>
  <si>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</si>
  <si>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</si>
  <si>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</si>
  <si>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</si>
  <si>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</si>
  <si>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</si>
  <si>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</si>
  <si>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</si>
  <si>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</si>
  <si>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</si>
  <si>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</si>
  <si>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</si>
  <si>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</si>
  <si>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</si>
  <si>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</si>
  <si>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</si>
  <si>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</si>
  <si>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</si>
  <si>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</si>
  <si>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</si>
  <si>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</si>
  <si>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</si>
  <si>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</si>
  <si>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</si>
  <si>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</si>
  <si>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</si>
  <si>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</si>
  <si>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</si>
  <si>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</si>
  <si>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</si>
  <si>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</si>
  <si>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</si>
  <si>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</si>
  <si>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</si>
  <si>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</si>
  <si>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</si>
  <si>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</si>
  <si>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</si>
  <si>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</si>
  <si>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</si>
  <si>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</si>
  <si>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</si>
  <si>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</si>
  <si>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</si>
  <si>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</si>
  <si>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</si>
  <si>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</si>
  <si>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</si>
  <si>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</si>
  <si>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</si>
  <si>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</si>
  <si>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</si>
  <si>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</si>
  <si>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</si>
  <si>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</si>
  <si>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</si>
  <si>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</si>
  <si>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</si>
  <si>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</si>
  <si>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</si>
  <si>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</si>
  <si>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</si>
  <si>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</si>
  <si>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</si>
  <si>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</si>
  <si>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</si>
  <si>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</si>
  <si>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</si>
  <si>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</si>
  <si>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</si>
  <si>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</si>
  <si>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</si>
  <si>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</si>
  <si>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</si>
  <si>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</si>
  <si>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</si>
  <si>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</si>
  <si>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</si>
  <si>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</si>
  <si>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</si>
  <si>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</si>
  <si>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</si>
  <si>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</si>
  <si>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</si>
  <si>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</si>
  <si>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</si>
  <si>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</si>
  <si>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</si>
  <si>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</si>
  <si>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</si>
  <si>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</si>
  <si>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</si>
  <si>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</si>
  <si>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</si>
  <si>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</si>
  <si>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</si>
  <si>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</si>
  <si>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</si>
  <si>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</si>
  <si>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</si>
  <si>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</si>
  <si>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</si>
  <si>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</si>
  <si>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</si>
  <si>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</si>
  <si>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</si>
  <si>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</si>
  <si>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</si>
  <si>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</si>
  <si>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</si>
  <si>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</si>
  <si>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</si>
  <si>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</si>
  <si>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</si>
  <si>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</si>
  <si>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</si>
  <si>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</si>
  <si>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</si>
  <si>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</si>
  <si>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</si>
  <si>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</si>
  <si>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</si>
  <si>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</si>
  <si>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</si>
  <si>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</si>
  <si>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</si>
  <si>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</si>
  <si>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</si>
  <si>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</si>
  <si>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</si>
  <si>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</si>
  <si>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</si>
  <si>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</si>
  <si>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</si>
  <si>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</si>
  <si>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</si>
  <si>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</si>
  <si>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</si>
  <si>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</si>
  <si>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</si>
  <si>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</si>
  <si>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</si>
  <si>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</si>
  <si>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</si>
  <si>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</si>
  <si>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</si>
  <si>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</si>
  <si>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</si>
  <si>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</si>
  <si>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</si>
  <si>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</si>
  <si>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</si>
  <si>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</si>
  <si>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</si>
  <si>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</si>
  <si>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</si>
  <si>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</si>
  <si>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</si>
  <si>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</si>
  <si>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</si>
  <si>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</si>
  <si>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</si>
  <si>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</si>
  <si>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</si>
  <si>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</si>
  <si>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</si>
  <si>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</si>
  <si>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</si>
  <si>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</si>
  <si>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</si>
  <si>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</si>
  <si>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</si>
  <si>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</si>
  <si>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</si>
  <si>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</si>
  <si>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</si>
  <si>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</si>
  <si>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</si>
  <si>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</si>
  <si>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</si>
  <si>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</si>
  <si>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</si>
  <si>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</si>
  <si>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</si>
  <si>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</si>
  <si>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</si>
  <si>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</si>
  <si>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</si>
  <si>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</si>
  <si>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</si>
  <si>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</si>
  <si>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</si>
  <si>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</si>
  <si>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</si>
  <si>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</si>
  <si>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</si>
  <si>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</si>
  <si>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</si>
  <si>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</si>
  <si>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</si>
  <si>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</si>
  <si>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</si>
  <si>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</si>
  <si>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</si>
  <si>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</si>
  <si>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</si>
  <si>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</si>
  <si>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</si>
  <si>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</si>
  <si>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</si>
  <si>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</si>
  <si>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</si>
  <si>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</si>
  <si>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</si>
  <si>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</si>
  <si>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</si>
  <si>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</si>
  <si>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</si>
  <si>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</si>
  <si>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</si>
  <si>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</si>
  <si>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</si>
  <si>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</si>
  <si>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</si>
  <si>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</si>
  <si>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</si>
  <si>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</si>
  <si>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</si>
  <si>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</si>
  <si>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</si>
  <si>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</si>
  <si>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</si>
  <si>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</si>
  <si>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</si>
  <si>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</si>
  <si>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</si>
  <si>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</si>
  <si>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</si>
  <si>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</si>
  <si>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</si>
  <si>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</si>
  <si>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</si>
  <si>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</si>
  <si>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</si>
  <si>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</si>
  <si>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</si>
  <si>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</si>
  <si>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</si>
  <si>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</si>
  <si>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</si>
  <si>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</si>
  <si>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</si>
  <si>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</si>
  <si>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</si>
  <si>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</si>
  <si>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</si>
  <si>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</si>
  <si>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</si>
  <si>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</si>
  <si>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</si>
  <si>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</si>
  <si>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</si>
  <si>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</si>
  <si>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</si>
  <si>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</si>
  <si>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</si>
  <si>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</si>
  <si>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</si>
  <si>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</si>
  <si>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</si>
  <si>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</si>
  <si>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</si>
  <si>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</si>
  <si>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</si>
  <si>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</si>
  <si>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</si>
  <si>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</si>
  <si>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</si>
  <si>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</si>
  <si>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</si>
  <si>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</si>
  <si>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</si>
  <si>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</si>
  <si>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</si>
  <si>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</si>
  <si>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</si>
  <si>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</si>
  <si>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</si>
  <si>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</si>
  <si>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</si>
  <si>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</si>
  <si>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</si>
  <si>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</si>
  <si>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</si>
  <si>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</si>
  <si>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</si>
  <si>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</si>
  <si>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</si>
  <si>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</si>
  <si>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</si>
  <si>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</si>
  <si>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</si>
  <si>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</si>
  <si>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</si>
  <si>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</si>
  <si>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</si>
  <si>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</si>
  <si>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</si>
  <si>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</si>
  <si>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</si>
  <si>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</si>
  <si>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</si>
  <si>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</si>
  <si>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</si>
  <si>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</si>
  <si>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</si>
  <si>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</si>
  <si>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</si>
  <si>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</si>
  <si>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</si>
  <si>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</si>
  <si>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</si>
  <si>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</si>
  <si>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</si>
  <si>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</si>
  <si>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</si>
  <si>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</si>
  <si>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</si>
  <si>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</si>
  <si>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</si>
  <si>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</si>
  <si>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</si>
  <si>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</si>
  <si>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</si>
  <si>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</si>
  <si>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</si>
  <si>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</si>
  <si>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</si>
  <si>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</si>
  <si>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</si>
  <si>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</si>
  <si>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</si>
  <si>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</si>
  <si>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</si>
  <si>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</si>
  <si>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</si>
  <si>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</si>
  <si>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</si>
  <si>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</si>
  <si>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</si>
  <si>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</si>
  <si>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</si>
  <si>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</si>
  <si>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</si>
  <si>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</si>
  <si>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</si>
  <si>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</si>
  <si>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</si>
  <si>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</si>
  <si>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</si>
  <si>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</si>
  <si>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</si>
  <si>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</si>
  <si>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</si>
  <si>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</si>
  <si>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</si>
  <si>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</si>
  <si>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</si>
  <si>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</si>
  <si>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</si>
  <si>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</si>
  <si>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</si>
  <si>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</si>
  <si>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</si>
  <si>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</si>
  <si>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</si>
  <si>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</si>
  <si>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</si>
  <si>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</si>
  <si>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</si>
  <si>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</si>
  <si>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</si>
  <si>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</si>
  <si>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</si>
  <si>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</si>
  <si>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</si>
  <si>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</si>
  <si>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</si>
  <si>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</si>
  <si>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</si>
  <si>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</si>
  <si>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</si>
  <si>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</si>
  <si>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</si>
  <si>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</si>
  <si>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</si>
  <si>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</si>
  <si>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</si>
  <si>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</si>
  <si>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</si>
  <si>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</si>
  <si>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</si>
  <si>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</si>
  <si>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</si>
  <si>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</si>
  <si>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</si>
  <si>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</si>
  <si>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</si>
  <si>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</si>
  <si>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</si>
  <si>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</si>
  <si>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</si>
  <si>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</si>
  <si>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</si>
  <si>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</si>
  <si>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</si>
  <si>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</si>
  <si>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</si>
  <si>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</si>
  <si>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</si>
  <si>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</si>
  <si>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</si>
  <si>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</si>
  <si>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</si>
  <si>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</si>
  <si>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</si>
  <si>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</si>
  <si>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</si>
  <si>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</si>
  <si>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</si>
  <si>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</si>
  <si>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</si>
  <si>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</si>
  <si>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</si>
  <si>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</si>
  <si>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</si>
  <si>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</si>
  <si>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</si>
  <si>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</si>
  <si>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</si>
  <si>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</si>
  <si>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</si>
  <si>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</si>
  <si>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</si>
  <si>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</si>
  <si>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</si>
  <si>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</si>
  <si>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</si>
  <si>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</si>
  <si>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</si>
  <si>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</si>
  <si>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</si>
  <si>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</si>
  <si>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</si>
  <si>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</si>
  <si>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</si>
  <si>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</si>
  <si>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</si>
  <si>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</si>
  <si>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</si>
  <si>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</si>
  <si>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</si>
  <si>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</si>
  <si>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</si>
  <si>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</si>
  <si>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</si>
  <si>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</si>
  <si>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</si>
  <si>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</si>
  <si>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</si>
  <si>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</si>
  <si>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</si>
  <si>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</si>
  <si>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</si>
  <si>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</si>
  <si>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</si>
  <si>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</si>
  <si>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</si>
  <si>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</si>
  <si>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</si>
  <si>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</si>
  <si>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</si>
  <si>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</si>
  <si>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</si>
  <si>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</si>
  <si>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</si>
  <si>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</si>
  <si>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</si>
  <si>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</si>
  <si>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</si>
  <si>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</si>
  <si>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</si>
  <si>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</si>
  <si>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</si>
  <si>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</si>
  <si>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</si>
  <si>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</si>
  <si>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</si>
  <si>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</si>
  <si>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</si>
  <si>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</si>
  <si>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</si>
  <si>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</si>
  <si>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</si>
  <si>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</si>
  <si>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</si>
  <si>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</si>
  <si>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</si>
  <si>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</si>
  <si>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</si>
  <si>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</si>
  <si>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</si>
  <si>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</si>
  <si>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</si>
  <si>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</si>
  <si>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</si>
  <si>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</si>
  <si>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</si>
  <si>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</si>
  <si>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</si>
  <si>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</si>
  <si>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</si>
  <si>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</si>
  <si>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</si>
  <si>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</si>
  <si>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</si>
  <si>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</si>
  <si>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</si>
  <si>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</si>
  <si>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</si>
  <si>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</si>
  <si>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</si>
  <si>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</si>
  <si>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</si>
  <si>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</si>
  <si>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</si>
  <si>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</si>
  <si>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</si>
  <si>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</si>
  <si>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</si>
  <si>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</si>
  <si>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</si>
  <si>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</si>
  <si>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</si>
  <si>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</si>
  <si>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</si>
  <si>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</si>
  <si>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</si>
  <si>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</si>
  <si>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</si>
  <si>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</si>
  <si>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</si>
  <si>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</si>
  <si>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</si>
  <si>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</si>
  <si>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</si>
  <si>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</si>
  <si>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</si>
  <si>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</si>
  <si>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</si>
  <si>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</si>
  <si>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</si>
  <si>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</si>
  <si>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</si>
  <si>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</si>
  <si>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</si>
  <si>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</si>
  <si>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</si>
  <si>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</si>
  <si>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</si>
  <si>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</si>
  <si>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</si>
  <si>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</si>
  <si>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</si>
  <si>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</si>
  <si>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</si>
  <si>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</si>
  <si>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</si>
  <si>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</si>
  <si>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</si>
  <si>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</si>
  <si>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</si>
  <si>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</si>
  <si>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</si>
  <si>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</si>
  <si>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</si>
  <si>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</si>
  <si>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</si>
  <si>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</si>
  <si>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</si>
  <si>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</si>
  <si>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</si>
  <si>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</si>
  <si>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</si>
  <si>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</si>
  <si>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</si>
  <si>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</si>
  <si>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</si>
  <si>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</si>
  <si>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</si>
  <si>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</si>
  <si>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</si>
  <si>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</si>
  <si>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</si>
  <si>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</si>
  <si>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</si>
  <si>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</si>
  <si>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</si>
  <si>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</si>
  <si>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</si>
  <si>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</si>
  <si>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</si>
  <si>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</si>
  <si>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</si>
  <si>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</si>
  <si>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</si>
  <si>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</si>
  <si>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</si>
  <si>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</si>
  <si>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</si>
  <si>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</si>
  <si>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</si>
  <si>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</si>
  <si>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</si>
  <si>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</si>
  <si>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</si>
  <si>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</si>
  <si>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</si>
  <si>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</si>
  <si>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</si>
  <si>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</si>
  <si>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</si>
  <si>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</si>
  <si>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</si>
  <si>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</si>
  <si>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</si>
  <si>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</si>
  <si>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</si>
  <si>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</si>
  <si>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</si>
  <si>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</si>
  <si>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</si>
  <si>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</si>
  <si>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</si>
  <si>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</si>
  <si>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</si>
  <si>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</si>
  <si>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</si>
  <si>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</si>
  <si>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</si>
  <si>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</si>
  <si>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</si>
  <si>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</si>
  <si>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</si>
  <si>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</si>
  <si>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</si>
  <si>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</si>
  <si>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</si>
  <si>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</si>
  <si>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</si>
  <si>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</si>
  <si>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</si>
  <si>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</si>
  <si>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</si>
  <si>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</si>
  <si>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</si>
  <si>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</si>
  <si>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</si>
  <si>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</si>
  <si>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</si>
  <si>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</si>
  <si>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</si>
  <si>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</si>
  <si>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</si>
  <si>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</si>
  <si>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</si>
  <si>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</si>
  <si>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</si>
  <si>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</si>
  <si>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</si>
  <si>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</si>
  <si>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</si>
  <si>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</si>
  <si>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</si>
  <si>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</si>
  <si>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</si>
  <si>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</si>
  <si>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</si>
  <si>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</si>
  <si>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</si>
  <si>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</si>
  <si>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</si>
  <si>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</si>
  <si>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</si>
  <si>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</si>
  <si>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</si>
  <si>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</si>
  <si>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</si>
  <si>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</si>
  <si>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</si>
  <si>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</si>
  <si>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</si>
  <si>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</si>
  <si>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</si>
  <si>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</si>
  <si>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</si>
  <si>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</si>
  <si>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</si>
  <si>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</si>
  <si>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</si>
  <si>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</si>
  <si>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</si>
  <si>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</si>
  <si>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</si>
  <si>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</si>
  <si>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</si>
  <si>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</si>
  <si>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</si>
  <si>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</si>
  <si>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</si>
  <si>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</si>
  <si>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</si>
  <si>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</si>
  <si>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</si>
  <si>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</si>
  <si>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</si>
  <si>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</si>
  <si>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</si>
  <si>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</si>
  <si>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</si>
  <si>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</si>
  <si>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</si>
  <si>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</si>
  <si>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</si>
  <si>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</si>
  <si>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</si>
  <si>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</si>
  <si>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</si>
  <si>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</si>
  <si>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</si>
  <si>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</si>
  <si>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</si>
  <si>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</si>
  <si>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</si>
  <si>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</si>
  <si>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</si>
  <si>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</si>
  <si>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</si>
  <si>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</si>
  <si>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</si>
  <si>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</si>
  <si>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</si>
  <si>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</si>
  <si>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</si>
  <si>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</si>
  <si>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</si>
  <si>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</si>
  <si>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</si>
  <si>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</si>
  <si>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</si>
  <si>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</si>
  <si>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</si>
  <si>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</si>
  <si>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</si>
  <si>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</si>
  <si>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</si>
  <si>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</si>
  <si>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</si>
  <si>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</si>
  <si>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</si>
  <si>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</si>
  <si>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</si>
  <si>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</si>
  <si>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</si>
  <si>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</si>
  <si>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</si>
  <si>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</si>
  <si>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</si>
  <si>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</si>
  <si>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</si>
  <si>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</si>
  <si>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</si>
  <si>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</si>
  <si>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</si>
  <si>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</si>
  <si>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</si>
  <si>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</si>
  <si>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</si>
  <si>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</si>
  <si>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</si>
  <si>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</si>
  <si>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</si>
  <si>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</si>
  <si>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</si>
  <si>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</si>
  <si>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</si>
  <si>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</si>
  <si>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</si>
  <si>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</si>
  <si>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</si>
  <si>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</si>
  <si>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</si>
  <si>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</si>
  <si>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</si>
  <si>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</si>
  <si>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</si>
  <si>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</si>
  <si>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</si>
  <si>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</si>
  <si>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</si>
  <si>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</si>
  <si>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</si>
  <si>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</si>
  <si>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</si>
  <si>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</si>
  <si>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</si>
  <si>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</si>
  <si>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</si>
  <si>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</si>
  <si>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</si>
  <si>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</si>
  <si>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</si>
  <si>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</si>
  <si>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</si>
  <si>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</si>
  <si>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</si>
  <si>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</si>
  <si>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</si>
  <si>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</si>
  <si>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</si>
  <si>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</si>
  <si>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</si>
  <si>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</si>
  <si>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</si>
  <si>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</si>
  <si>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</si>
  <si>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</si>
  <si>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</si>
  <si>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</si>
  <si>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</si>
  <si>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</si>
  <si>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</si>
  <si>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</si>
  <si>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</si>
  <si>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</si>
  <si>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</si>
  <si>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</si>
  <si>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</si>
  <si>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</si>
  <si>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</si>
  <si>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</si>
  <si>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</si>
  <si>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</si>
  <si>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</si>
  <si>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</si>
  <si>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</si>
  <si>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</si>
  <si>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</si>
  <si>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</si>
  <si>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</si>
  <si>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</si>
  <si>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</si>
  <si>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</si>
  <si>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</si>
  <si>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</si>
  <si>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</si>
  <si>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</si>
  <si>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</si>
  <si>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</si>
  <si>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</si>
  <si>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</si>
  <si>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</si>
  <si>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</si>
  <si>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</si>
  <si>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</si>
  <si>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</si>
  <si>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</si>
  <si>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</si>
  <si>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</si>
  <si>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</si>
  <si>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</si>
  <si>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</si>
  <si>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</si>
  <si>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</si>
  <si>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</si>
  <si>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</si>
  <si>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</si>
  <si>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</si>
  <si>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</si>
  <si>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</si>
  <si>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</si>
  <si>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</si>
  <si>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</si>
  <si>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</si>
  <si>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</si>
  <si>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</si>
  <si>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</si>
  <si>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</si>
  <si>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</si>
  <si>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</si>
  <si>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</si>
  <si>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</si>
  <si>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</si>
  <si>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</si>
  <si>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</si>
  <si>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</si>
  <si>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</si>
  <si>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</si>
  <si>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</si>
  <si>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</si>
  <si>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</si>
  <si>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</si>
  <si>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</si>
  <si>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</si>
  <si>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</si>
  <si>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</si>
  <si>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</si>
  <si>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</si>
  <si>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</si>
  <si>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</si>
  <si>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</si>
  <si>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</si>
  <si>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</si>
  <si>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</si>
  <si>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</si>
  <si>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</si>
  <si>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</si>
  <si>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</si>
  <si>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</si>
  <si>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</si>
  <si>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</si>
  <si>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</si>
  <si>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</si>
  <si>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</si>
  <si>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</si>
  <si>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</si>
  <si>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</si>
  <si>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</si>
  <si>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</si>
  <si>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</si>
  <si>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</si>
  <si>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</si>
  <si>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</si>
  <si>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</si>
  <si>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</si>
  <si>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</si>
  <si>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</si>
  <si>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</si>
  <si>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</si>
  <si>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</si>
  <si>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</si>
  <si>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</si>
  <si>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</si>
  <si>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</si>
  <si>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</si>
  <si>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</si>
  <si>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</si>
  <si>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</si>
  <si>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</si>
  <si>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</si>
  <si>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</si>
  <si>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</si>
  <si>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</si>
  <si>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</si>
  <si>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</si>
  <si>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</si>
  <si>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</si>
  <si>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</si>
  <si>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</si>
  <si>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</si>
  <si>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</si>
  <si>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</si>
  <si>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</si>
  <si>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</si>
  <si>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</si>
  <si>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</si>
  <si>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</si>
  <si>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</si>
  <si>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</si>
  <si>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</si>
  <si>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</si>
  <si>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</si>
  <si>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</si>
  <si>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</si>
  <si>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</si>
  <si>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</si>
  <si>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</si>
  <si>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</si>
  <si>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</si>
  <si>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</si>
  <si>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</si>
  <si>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</si>
  <si>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</si>
  <si>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</si>
  <si>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</si>
  <si>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</si>
  <si>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</si>
  <si>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</si>
  <si>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</si>
  <si>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</si>
  <si>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</si>
  <si>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</si>
  <si>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</si>
  <si>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</si>
  <si>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</si>
  <si>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</si>
  <si>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</si>
  <si>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</si>
  <si>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</si>
  <si>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</si>
  <si>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</si>
  <si>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</si>
  <si>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</si>
  <si>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</si>
  <si>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</si>
  <si>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</si>
  <si>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</si>
  <si>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</si>
  <si>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</si>
  <si>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</si>
  <si>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</si>
  <si>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</si>
  <si>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</si>
  <si>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</si>
  <si>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</si>
  <si>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</si>
  <si>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</si>
  <si>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</si>
  <si>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</si>
  <si>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</si>
  <si>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</si>
  <si>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</si>
  <si>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</si>
  <si>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</si>
  <si>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</si>
  <si>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</si>
  <si>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</si>
  <si>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</si>
  <si>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</si>
  <si>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</si>
  <si>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</si>
  <si>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</si>
  <si>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</si>
  <si>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</si>
  <si>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</si>
  <si>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</si>
  <si>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</si>
  <si>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</si>
  <si>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</si>
  <si>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</si>
  <si>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</si>
  <si>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</si>
  <si>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</si>
  <si>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</si>
  <si>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</si>
  <si>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</si>
  <si>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</si>
  <si>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</si>
  <si>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</si>
  <si>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</si>
  <si>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</si>
  <si>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</si>
  <si>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</si>
  <si>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</si>
  <si>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</si>
  <si>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</si>
  <si>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</si>
  <si>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</si>
  <si>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</si>
  <si>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</si>
  <si>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</si>
  <si>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</si>
  <si>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</si>
  <si>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</si>
  <si>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</si>
  <si>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</si>
  <si>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</si>
  <si>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</si>
  <si>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</si>
  <si>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</si>
  <si>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</si>
  <si>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</si>
  <si>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</si>
  <si>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</si>
  <si>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</si>
  <si>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</si>
  <si>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</si>
  <si>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</si>
  <si>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</si>
  <si>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</si>
  <si>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</si>
  <si>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</si>
  <si>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</si>
  <si>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</si>
  <si>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</si>
  <si>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</si>
  <si>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</si>
  <si>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</si>
  <si>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</si>
  <si>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</si>
  <si>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</si>
  <si>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</si>
  <si>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</si>
  <si>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</si>
  <si>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</si>
  <si>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</si>
  <si>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</si>
  <si>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</si>
  <si>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</si>
  <si>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</si>
  <si>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</si>
  <si>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</si>
  <si>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</si>
  <si>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</si>
  <si>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</si>
  <si>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</si>
  <si>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</si>
  <si>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</si>
  <si>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</si>
  <si>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</si>
  <si>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</si>
  <si>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</si>
  <si>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</si>
  <si>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</si>
  <si>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</si>
  <si>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</si>
  <si>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</si>
  <si>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</si>
  <si>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</si>
  <si>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</si>
  <si>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</si>
  <si>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</si>
  <si>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</si>
  <si>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</si>
  <si>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</si>
  <si>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</si>
  <si>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</si>
  <si>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</si>
  <si>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</si>
  <si>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</si>
  <si>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</si>
  <si>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</si>
  <si>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</si>
  <si>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</si>
  <si>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</si>
  <si>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</si>
  <si>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</si>
  <si>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</si>
  <si>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</si>
  <si>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</si>
  <si>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</si>
  <si>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</si>
  <si>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</si>
  <si>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</si>
  <si>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</si>
  <si>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</si>
  <si>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</si>
  <si>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</si>
  <si>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</si>
  <si>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</si>
  <si>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</si>
  <si>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</si>
  <si>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</si>
  <si>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</si>
  <si>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</si>
  <si>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</si>
  <si>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</si>
  <si>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</si>
  <si>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</si>
  <si>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</si>
  <si>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</si>
  <si>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</si>
  <si>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</si>
  <si>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</si>
  <si>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</si>
  <si>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</si>
  <si>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</si>
  <si>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</si>
  <si>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</si>
  <si>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</si>
  <si>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</si>
  <si>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</si>
  <si>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</si>
  <si>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</si>
  <si>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</si>
  <si>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</si>
  <si>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</si>
  <si>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</si>
  <si>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</si>
  <si>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</si>
  <si>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</si>
  <si>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</si>
  <si>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</si>
  <si>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</si>
  <si>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</si>
  <si>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</si>
  <si>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</si>
  <si>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</si>
  <si>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</si>
  <si>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</si>
  <si>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</si>
  <si>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</si>
  <si>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</si>
  <si>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</si>
  <si>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</si>
  <si>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</si>
  <si>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</si>
  <si>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</si>
  <si>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</si>
  <si>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</si>
  <si>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</si>
  <si>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</si>
  <si>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</si>
  <si>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</si>
  <si>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</si>
  <si>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</si>
  <si>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</si>
  <si>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</si>
  <si>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</si>
  <si>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</si>
  <si>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</si>
  <si>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</si>
  <si>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</si>
  <si>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</si>
  <si>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</si>
  <si>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</si>
  <si>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</si>
  <si>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</si>
  <si>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</si>
  <si>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</si>
  <si>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</si>
  <si>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</si>
  <si>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</si>
  <si>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</si>
  <si>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</si>
  <si>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</si>
  <si>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</si>
  <si>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</si>
  <si>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</si>
  <si>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</si>
  <si>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</si>
  <si>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</si>
  <si>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</si>
  <si>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</si>
  <si>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</si>
  <si>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</si>
  <si>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</si>
  <si>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</si>
  <si>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</si>
  <si>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</si>
  <si>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</si>
  <si>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</si>
  <si>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</si>
  <si>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</si>
  <si>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</si>
  <si>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</si>
  <si>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</si>
  <si>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</si>
  <si>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</si>
  <si>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</si>
  <si>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</si>
  <si>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</si>
  <si>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</si>
  <si>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</si>
  <si>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</si>
  <si>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</si>
  <si>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</si>
  <si>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</si>
  <si>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</si>
  <si>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</si>
  <si>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</si>
  <si>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</si>
  <si>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</si>
  <si>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</si>
  <si>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</si>
  <si>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</si>
  <si>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</si>
  <si>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</si>
  <si>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</si>
  <si>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</si>
  <si>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</si>
  <si>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</si>
  <si>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</si>
  <si>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</si>
  <si>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</si>
  <si>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</si>
  <si>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</si>
  <si>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</si>
  <si>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</si>
  <si>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</si>
  <si>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</si>
  <si>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</si>
  <si>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</si>
  <si>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</si>
  <si>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</si>
  <si>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</si>
  <si>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</si>
  <si>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</si>
  <si>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</si>
  <si>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</si>
  <si>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</si>
  <si>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</si>
  <si>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</si>
  <si>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</si>
  <si>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</si>
  <si>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</si>
  <si>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</si>
  <si>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</si>
  <si>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</si>
  <si>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</si>
  <si>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</si>
  <si>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</si>
  <si>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</si>
  <si>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</si>
  <si>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</si>
  <si>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</si>
  <si>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</si>
  <si>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</si>
  <si>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</si>
  <si>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</si>
  <si>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</si>
  <si>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</si>
  <si>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</si>
  <si>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</si>
  <si>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</si>
  <si>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</si>
  <si>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</si>
  <si>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</si>
  <si>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</si>
  <si>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</si>
  <si>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</si>
  <si>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</si>
  <si>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</si>
  <si>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</si>
  <si>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</si>
  <si>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</si>
  <si>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</si>
  <si>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</si>
  <si>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</si>
  <si>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</si>
  <si>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</si>
  <si>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</si>
  <si>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</si>
  <si>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</si>
  <si>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</si>
  <si>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</si>
  <si>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</si>
  <si>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</si>
  <si>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</si>
  <si>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</si>
  <si>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</si>
  <si>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</si>
  <si>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</si>
  <si>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</si>
  <si>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</si>
  <si>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</si>
  <si>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</si>
  <si>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</si>
  <si>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</si>
  <si>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</si>
  <si>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</si>
  <si>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</si>
  <si>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</si>
  <si>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</si>
  <si>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</si>
  <si>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</si>
  <si>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</si>
  <si>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</si>
  <si>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</si>
  <si>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</si>
  <si>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</si>
  <si>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</si>
  <si>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</si>
  <si>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</si>
  <si>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</si>
  <si>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</si>
  <si>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</si>
  <si>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</si>
  <si>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</si>
  <si>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</si>
  <si>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</si>
  <si>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</si>
  <si>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</si>
  <si>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</si>
  <si>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</si>
  <si>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</si>
  <si>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</si>
  <si>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</si>
  <si>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</si>
  <si>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</si>
  <si>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</si>
  <si>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</si>
  <si>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</si>
  <si>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</si>
  <si>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</si>
  <si>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</si>
  <si>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</si>
  <si>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</si>
  <si>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</si>
  <si>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</si>
  <si>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</si>
  <si>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</si>
  <si>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</si>
  <si>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</si>
  <si>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</si>
  <si>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</si>
  <si>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</si>
  <si>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</si>
  <si>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</si>
  <si>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</si>
  <si>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</si>
  <si>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</si>
  <si>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</si>
  <si>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</si>
  <si>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</si>
  <si>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</si>
  <si>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</si>
  <si>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</si>
  <si>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</si>
  <si>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</si>
  <si>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</si>
  <si>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</si>
  <si>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</si>
  <si>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</si>
  <si>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</si>
  <si>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</si>
  <si>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</si>
  <si>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</si>
  <si>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</si>
  <si>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</si>
  <si>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</si>
  <si>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</si>
  <si>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</si>
  <si>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</si>
  <si>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</si>
  <si>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</si>
  <si>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</si>
  <si>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</si>
  <si>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</si>
  <si>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</si>
  <si>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</si>
  <si>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</si>
  <si>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</si>
  <si>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</si>
  <si>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</si>
  <si>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</si>
  <si>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</si>
  <si>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</si>
  <si>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</si>
  <si>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</si>
  <si>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</si>
  <si>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</si>
  <si>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</si>
  <si>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</si>
  <si>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</si>
  <si>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</si>
  <si>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</si>
  <si>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</si>
  <si>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</si>
  <si>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</si>
  <si>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</si>
  <si>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</si>
  <si>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</si>
  <si>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</si>
  <si>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</si>
  <si>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</si>
  <si>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</si>
  <si>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</si>
  <si>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</si>
  <si>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</si>
  <si>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</si>
  <si>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</si>
  <si>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</si>
  <si>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</si>
  <si>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</si>
  <si>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</si>
  <si>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</si>
  <si>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</si>
  <si>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</si>
  <si>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</si>
  <si>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</si>
  <si>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</si>
  <si>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</si>
  <si>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</si>
  <si>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</si>
  <si>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</si>
  <si>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</si>
  <si>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</si>
  <si>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</si>
  <si>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</si>
  <si>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</si>
  <si>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</si>
  <si>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</si>
  <si>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</si>
  <si>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</si>
  <si>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</si>
  <si>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</si>
  <si>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</si>
  <si>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</si>
  <si>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</si>
  <si>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</si>
  <si>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</si>
  <si>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</si>
  <si>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</si>
  <si>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</si>
  <si>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</si>
  <si>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</si>
  <si>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</si>
  <si>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</si>
  <si>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</si>
  <si>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</si>
  <si>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</si>
  <si>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</si>
  <si>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</si>
  <si>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</si>
  <si>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</si>
  <si>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</si>
  <si>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</si>
  <si>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</si>
  <si>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</si>
  <si>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</si>
  <si>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</si>
  <si>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</si>
  <si>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</si>
  <si>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</si>
  <si>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</si>
  <si>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</si>
  <si>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</si>
  <si>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</si>
  <si>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</si>
  <si>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</si>
  <si>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</si>
  <si>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</si>
  <si>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</si>
  <si>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</si>
  <si>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</si>
  <si>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</si>
  <si>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</si>
  <si>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</si>
  <si>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</si>
  <si>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</si>
  <si>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</si>
  <si>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</si>
  <si>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</si>
  <si>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</si>
  <si>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</si>
  <si>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</si>
  <si>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</si>
  <si>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</si>
  <si>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</si>
  <si>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</si>
  <si>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</si>
  <si>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</si>
  <si>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</si>
  <si>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</si>
  <si>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</si>
  <si>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</si>
  <si>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</si>
  <si>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</si>
  <si>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</si>
  <si>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</si>
  <si>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</si>
  <si>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</si>
  <si>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</si>
  <si>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</si>
  <si>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</si>
  <si>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</si>
  <si>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</si>
  <si>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</si>
  <si>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</si>
  <si>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</si>
  <si>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</si>
  <si>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</si>
  <si>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</si>
  <si>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</si>
  <si>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</si>
  <si>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</si>
  <si>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</si>
  <si>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</si>
  <si>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</si>
  <si>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</si>
  <si>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</si>
  <si>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</si>
  <si>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</si>
  <si>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</si>
  <si>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</si>
  <si>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</si>
  <si>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</si>
  <si>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</si>
  <si>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</si>
  <si>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</si>
  <si>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</si>
  <si>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</si>
  <si>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</si>
  <si>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</si>
  <si>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</si>
  <si>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</si>
  <si>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</si>
  <si>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</si>
  <si>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</si>
  <si>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</si>
  <si>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</si>
  <si>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</si>
  <si>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</si>
  <si>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</si>
  <si>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</si>
  <si>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</si>
  <si>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</si>
  <si>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</si>
  <si>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</si>
  <si>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</si>
  <si>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</si>
  <si>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</si>
  <si>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</si>
  <si>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</si>
  <si>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</si>
  <si>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</si>
  <si>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</si>
  <si>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</si>
  <si>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</si>
  <si>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</si>
  <si>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</si>
  <si>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</si>
  <si>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</si>
  <si>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</si>
  <si>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</si>
  <si>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</si>
  <si>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</si>
  <si>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</si>
  <si>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</si>
  <si>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</si>
  <si>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</si>
  <si>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</si>
  <si>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</si>
  <si>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</si>
  <si>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</si>
  <si>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</si>
  <si>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</si>
  <si>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</si>
  <si>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</si>
  <si>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</si>
  <si>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</si>
  <si>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</si>
  <si>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</si>
  <si>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</si>
  <si>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</si>
  <si>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</si>
  <si>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</si>
  <si>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</si>
  <si>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</si>
  <si>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</si>
  <si>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</si>
  <si>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</si>
  <si>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</si>
  <si>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</si>
  <si>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</si>
  <si>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</si>
  <si>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</si>
  <si>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</si>
  <si>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</si>
  <si>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</si>
  <si>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</si>
  <si>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</si>
  <si>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</si>
  <si>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</si>
  <si>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</si>
  <si>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</si>
  <si>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</si>
  <si>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</si>
  <si>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</si>
  <si>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</si>
  <si>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</si>
  <si>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</si>
  <si>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</si>
  <si>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</si>
  <si>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</si>
  <si>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</si>
  <si>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</si>
  <si>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</si>
  <si>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</si>
  <si>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</si>
  <si>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</si>
  <si>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</si>
  <si>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</si>
  <si>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</si>
  <si>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</si>
  <si>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</si>
  <si>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</si>
  <si>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</si>
  <si>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</si>
  <si>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</si>
  <si>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</si>
  <si>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</si>
  <si>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</si>
  <si>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</si>
  <si>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</si>
  <si>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</si>
  <si>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</si>
  <si>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</si>
  <si>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</si>
  <si>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</si>
  <si>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</si>
  <si>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</si>
  <si>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</si>
  <si>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</si>
  <si>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</si>
  <si>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</si>
  <si>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</si>
  <si>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</si>
  <si>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</si>
  <si>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</si>
  <si>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</si>
  <si>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</si>
  <si>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</si>
  <si>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</si>
  <si>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</si>
  <si>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</si>
  <si>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</si>
  <si>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</si>
  <si>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</si>
  <si>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</si>
  <si>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</si>
  <si>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</si>
  <si>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</si>
  <si>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</si>
  <si>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</si>
  <si>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</si>
  <si>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</si>
  <si>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</si>
  <si>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</si>
  <si>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</si>
  <si>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</si>
  <si>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</si>
  <si>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</si>
  <si>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</si>
  <si>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</si>
  <si>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</si>
  <si>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</si>
  <si>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</si>
  <si>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</si>
  <si>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</si>
  <si>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</si>
  <si>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</si>
  <si>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</si>
  <si>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</si>
  <si>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</si>
  <si>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</si>
  <si>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</si>
  <si>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</si>
  <si>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</si>
  <si>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</si>
  <si>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</si>
  <si>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</si>
  <si>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</si>
  <si>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</si>
  <si>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</si>
  <si>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</si>
  <si>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</si>
  <si>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</si>
  <si>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</si>
  <si>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</si>
  <si>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</si>
  <si>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</si>
  <si>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</si>
  <si>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</si>
  <si>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</si>
  <si>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</si>
  <si>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</si>
  <si>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</si>
  <si>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</si>
  <si>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</si>
  <si>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</si>
  <si>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</si>
  <si>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</si>
  <si>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</si>
  <si>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</si>
  <si>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</si>
  <si>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</si>
  <si>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</si>
  <si>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</si>
  <si>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</si>
  <si>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</si>
  <si>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</si>
  <si>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</si>
  <si>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</si>
  <si>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</si>
  <si>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</si>
  <si>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</si>
  <si>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</si>
  <si>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</si>
  <si>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</si>
  <si>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</si>
  <si>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</si>
  <si>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</si>
  <si>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</si>
  <si>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</si>
  <si>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</si>
  <si>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</si>
  <si>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</si>
  <si>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</si>
  <si>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</si>
  <si>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</si>
  <si>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</si>
  <si>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</si>
  <si>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</si>
  <si>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</si>
  <si>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</si>
  <si>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</si>
  <si>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</si>
  <si>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</si>
  <si>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</si>
  <si>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</si>
  <si>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</si>
  <si>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</si>
  <si>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</si>
  <si>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</si>
  <si>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</si>
  <si>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</si>
  <si>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</si>
  <si>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</si>
  <si>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</si>
  <si>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</si>
  <si>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</si>
  <si>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</si>
  <si>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</si>
  <si>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</si>
  <si>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</si>
  <si>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</si>
  <si>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</si>
  <si>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</si>
  <si>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</si>
  <si>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</si>
  <si>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</si>
  <si>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</si>
  <si>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</si>
  <si>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</si>
  <si>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</si>
  <si>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</si>
  <si>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</si>
  <si>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</si>
  <si>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</si>
  <si>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</si>
  <si>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</si>
  <si>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</si>
  <si>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</si>
  <si>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</si>
  <si>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</si>
  <si>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</si>
  <si>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</si>
  <si>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</si>
  <si>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</si>
  <si>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</si>
  <si>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</si>
  <si>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</si>
  <si>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</si>
  <si>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</si>
  <si>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</si>
  <si>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</si>
  <si>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</si>
  <si>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</si>
  <si>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</si>
  <si>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</si>
  <si>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</si>
  <si>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</si>
  <si>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</si>
  <si>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</si>
  <si>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</si>
  <si>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</si>
  <si>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</si>
  <si>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</si>
  <si>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</si>
  <si>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</si>
  <si>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</si>
  <si>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</si>
  <si>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</si>
  <si>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</si>
  <si>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</si>
  <si>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</si>
  <si>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</si>
  <si>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</si>
  <si>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</si>
  <si>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</si>
  <si>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</si>
  <si>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</si>
  <si>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</si>
  <si>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</si>
  <si>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</si>
  <si>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</si>
  <si>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</si>
  <si>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</si>
  <si>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</si>
  <si>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</si>
  <si>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</si>
  <si>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</si>
  <si>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</si>
  <si>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</si>
  <si>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</si>
  <si>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</si>
  <si>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</si>
  <si>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</si>
  <si>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</si>
  <si>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</si>
  <si>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</si>
  <si>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</si>
  <si>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</si>
  <si>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</si>
  <si>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</si>
  <si>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</si>
  <si>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</si>
  <si>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</si>
  <si>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</si>
  <si>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</si>
  <si>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</si>
  <si>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</si>
  <si>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</si>
  <si>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</si>
  <si>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</si>
  <si>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</si>
  <si>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</si>
  <si>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</si>
  <si>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</si>
  <si>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</si>
  <si>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</si>
  <si>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</si>
  <si>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</si>
  <si>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</si>
  <si>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</si>
  <si>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</si>
  <si>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</si>
  <si>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</si>
  <si>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</si>
  <si>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</si>
  <si>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</si>
  <si>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</si>
  <si>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</si>
  <si>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</si>
  <si>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</si>
  <si>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</si>
  <si>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</si>
  <si>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</si>
  <si>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</si>
  <si>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</si>
  <si>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</si>
  <si>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</si>
  <si>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</si>
  <si>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</si>
  <si>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</si>
  <si>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</si>
  <si>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</si>
  <si>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</si>
  <si>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</si>
  <si>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</si>
  <si>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</si>
  <si>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</si>
  <si>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</si>
  <si>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</si>
  <si>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</si>
  <si>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</si>
  <si>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</si>
  <si>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</si>
  <si>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</si>
  <si>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</si>
  <si>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</si>
  <si>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</si>
  <si>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</si>
  <si>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</si>
  <si>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</si>
  <si>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</si>
  <si>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</si>
  <si>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</si>
  <si>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</si>
  <si>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</si>
  <si>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</si>
  <si>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</si>
  <si>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</si>
  <si>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</si>
  <si>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</si>
  <si>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</si>
  <si>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</si>
  <si>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</si>
  <si>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</si>
  <si>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</si>
  <si>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</si>
  <si>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</si>
  <si>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</si>
  <si>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</si>
  <si>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</si>
  <si>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</si>
  <si>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</si>
  <si>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</si>
  <si>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</si>
  <si>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</si>
  <si>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</si>
  <si>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</si>
  <si>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</si>
  <si>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</si>
  <si>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</si>
  <si>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</si>
  <si>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</si>
  <si>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</si>
  <si>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</si>
  <si>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</si>
  <si>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</si>
  <si>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</si>
  <si>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</si>
  <si>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</si>
  <si>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</si>
  <si>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</si>
  <si>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</si>
  <si>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</si>
  <si>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</si>
  <si>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</si>
  <si>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</si>
  <si>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</si>
  <si>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</si>
  <si>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</si>
  <si>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</si>
  <si>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</si>
  <si>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</si>
  <si>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</si>
  <si>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</si>
  <si>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</si>
  <si>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</si>
  <si>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</si>
  <si>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</si>
  <si>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</si>
  <si>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</si>
  <si>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</si>
  <si>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</si>
  <si>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</si>
  <si>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</si>
  <si>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</si>
  <si>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</si>
  <si>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</si>
  <si>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</si>
  <si>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</si>
  <si>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</si>
  <si>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</si>
  <si>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</si>
  <si>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</si>
  <si>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</si>
  <si>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</si>
  <si>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</si>
  <si>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</si>
  <si>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</si>
  <si>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</si>
  <si>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</si>
  <si>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</si>
  <si>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</si>
  <si>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</si>
  <si>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</si>
  <si>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</si>
  <si>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</si>
  <si>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</si>
  <si>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</si>
  <si>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</si>
  <si>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</si>
  <si>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</si>
  <si>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</si>
  <si>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</si>
  <si>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</si>
  <si>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</si>
  <si>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</si>
  <si>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</si>
  <si>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</si>
  <si>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</si>
  <si>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</si>
  <si>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</si>
  <si>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</si>
  <si>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</si>
  <si>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</si>
  <si>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</si>
  <si>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</si>
  <si>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</si>
  <si>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</si>
  <si>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</si>
  <si>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</si>
  <si>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</si>
  <si>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</si>
  <si>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</si>
  <si>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</si>
  <si>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</si>
  <si>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</si>
  <si>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</si>
  <si>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</si>
  <si>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</si>
  <si>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</si>
  <si>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</si>
  <si>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</si>
  <si>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</si>
  <si>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</si>
  <si>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</si>
  <si>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</si>
  <si>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</si>
  <si>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</si>
  <si>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</si>
  <si>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</si>
  <si>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</si>
  <si>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</si>
  <si>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</si>
  <si>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</si>
  <si>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</si>
  <si>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</si>
  <si>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</si>
  <si>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</si>
  <si>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</si>
  <si>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</si>
  <si>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</si>
  <si>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</si>
  <si>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</si>
  <si>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</si>
  <si>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</si>
  <si>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</si>
  <si>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</si>
  <si>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</si>
  <si>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</si>
  <si>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</si>
  <si>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</si>
  <si>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</si>
  <si>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</si>
  <si>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</si>
  <si>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</si>
  <si>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</si>
  <si>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</si>
  <si>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</si>
  <si>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</si>
  <si>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</si>
  <si>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</si>
  <si>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</si>
  <si>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</si>
  <si>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</si>
  <si>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</si>
  <si>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</si>
  <si>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</si>
  <si>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</si>
  <si>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</si>
  <si>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</si>
  <si>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</si>
  <si>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</si>
  <si>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</si>
  <si>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</si>
  <si>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</si>
  <si>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</si>
  <si>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</si>
  <si>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</si>
  <si>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</si>
  <si>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</si>
  <si>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</si>
  <si>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</si>
  <si>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</si>
  <si>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</si>
  <si>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</si>
  <si>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</si>
  <si>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</si>
  <si>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</si>
  <si>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</si>
  <si>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</si>
  <si>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</si>
  <si>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</si>
  <si>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</si>
  <si>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</si>
  <si>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</si>
  <si>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</si>
  <si>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</si>
  <si>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</si>
  <si>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</si>
  <si>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</si>
  <si>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</si>
  <si>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</si>
  <si>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</si>
  <si>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</si>
  <si>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</si>
  <si>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</si>
  <si>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</si>
  <si>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</si>
  <si>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</si>
  <si>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</si>
  <si>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</si>
  <si>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</si>
  <si>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</si>
  <si>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</si>
  <si>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</si>
  <si>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</si>
  <si>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</si>
  <si>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</si>
  <si>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</si>
  <si>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</si>
  <si>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</si>
  <si>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</si>
  <si>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</si>
  <si>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</si>
  <si>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</si>
  <si>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</si>
  <si>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</si>
  <si>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</si>
  <si>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</si>
  <si>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</si>
  <si>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</si>
  <si>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</si>
  <si>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</si>
  <si>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</si>
  <si>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</si>
  <si>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</si>
  <si>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</si>
  <si>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</si>
  <si>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</si>
  <si>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</si>
  <si>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</si>
  <si>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</si>
  <si>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</si>
  <si>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</si>
  <si>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</si>
  <si>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</si>
  <si>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</si>
  <si>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</si>
  <si>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</si>
  <si>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</si>
  <si>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</si>
  <si>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</si>
  <si>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</si>
  <si>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</si>
  <si>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</si>
  <si>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</si>
  <si>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</si>
  <si>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</si>
  <si>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</si>
  <si>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</si>
  <si>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</si>
  <si>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</si>
  <si>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</si>
  <si>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</si>
  <si>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</si>
  <si>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</si>
  <si>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</si>
  <si>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</si>
  <si>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</si>
  <si>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</si>
  <si>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</si>
  <si>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</si>
  <si>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</si>
  <si>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</si>
  <si>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</si>
  <si>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</si>
  <si>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</si>
  <si>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</si>
  <si>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</si>
  <si>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</si>
  <si>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</si>
  <si>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</si>
  <si>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</si>
  <si>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</si>
  <si>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</si>
  <si>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</si>
  <si>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</si>
  <si>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</si>
  <si>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</si>
  <si>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</si>
  <si>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</si>
  <si>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</si>
  <si>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</si>
  <si>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</si>
  <si>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</si>
  <si>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</si>
  <si>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</si>
  <si>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</si>
  <si>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</si>
  <si>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</si>
  <si>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</si>
  <si>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</si>
  <si>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</si>
  <si>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</si>
  <si>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</si>
  <si>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</si>
  <si>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</si>
  <si>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</si>
  <si>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</si>
  <si>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</si>
  <si>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</si>
  <si>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</si>
  <si>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</si>
  <si>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</si>
  <si>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</si>
  <si>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</si>
  <si>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</si>
  <si>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</si>
  <si>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</si>
  <si>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</si>
  <si>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</si>
  <si>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</si>
  <si>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</si>
  <si>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</si>
  <si>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</si>
  <si>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</si>
  <si>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</si>
  <si>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</si>
  <si>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</si>
  <si>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</si>
  <si>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</si>
  <si>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</si>
  <si>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</si>
  <si>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</si>
  <si>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</si>
  <si>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</si>
  <si>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</si>
  <si>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</si>
  <si>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</si>
  <si>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</si>
  <si>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</si>
  <si>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</si>
  <si>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</si>
  <si>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</si>
  <si>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</si>
  <si>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</si>
  <si>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</si>
  <si>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</si>
  <si>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</si>
  <si>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</si>
  <si>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</si>
  <si>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</si>
  <si>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</si>
  <si>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</si>
  <si>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</si>
  <si>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</si>
  <si>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</si>
  <si>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</si>
  <si>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</si>
  <si>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</si>
  <si>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</si>
  <si>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</si>
  <si>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</si>
  <si>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</si>
  <si>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</si>
  <si>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</si>
  <si>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</si>
  <si>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</si>
  <si>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</si>
  <si>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</si>
  <si>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</si>
  <si>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</si>
  <si>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</si>
  <si>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</si>
  <si>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</si>
  <si>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</si>
  <si>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</si>
  <si>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</si>
  <si>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</si>
  <si>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</si>
  <si>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</si>
  <si>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</si>
  <si>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</si>
  <si>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</si>
  <si>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</si>
  <si>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</si>
  <si>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</si>
  <si>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</si>
  <si>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</si>
  <si>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</si>
  <si>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</si>
  <si>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</si>
  <si>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</si>
  <si>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</si>
  <si>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</si>
  <si>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</si>
  <si>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</si>
  <si>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</si>
  <si>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</si>
  <si>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</si>
  <si>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</si>
  <si>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</si>
  <si>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</si>
  <si>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</si>
  <si>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</si>
  <si>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</si>
  <si>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</si>
  <si>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</si>
  <si>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</si>
  <si>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</si>
  <si>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</si>
  <si>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</si>
  <si>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</si>
  <si>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</si>
  <si>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</si>
  <si>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</si>
  <si>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</si>
  <si>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</si>
  <si>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</si>
  <si>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</si>
  <si>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</si>
  <si>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</si>
  <si>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</si>
  <si>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</si>
  <si>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</si>
  <si>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</si>
  <si>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</si>
  <si>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</si>
  <si>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</si>
  <si>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</si>
  <si>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</si>
  <si>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</si>
  <si>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</si>
  <si>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</si>
  <si>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</si>
  <si>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</si>
  <si>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</si>
  <si>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</si>
  <si>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</si>
  <si>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</si>
  <si>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</si>
  <si>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</si>
  <si>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</si>
  <si>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</si>
  <si>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</si>
  <si>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</si>
  <si>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</si>
  <si>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</si>
  <si>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</si>
  <si>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</si>
  <si>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</si>
  <si>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</si>
  <si>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</si>
  <si>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</si>
  <si>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</si>
  <si>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</si>
  <si>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</si>
  <si>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</si>
  <si>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</si>
  <si>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</si>
  <si>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</si>
  <si>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</si>
  <si>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</si>
  <si>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</si>
  <si>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</si>
  <si>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</si>
  <si>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</si>
  <si>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</si>
  <si>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</si>
  <si>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</si>
  <si>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</si>
  <si>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</si>
  <si>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</si>
  <si>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</si>
  <si>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</si>
  <si>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</si>
  <si>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</si>
  <si>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</si>
  <si>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</si>
  <si>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</si>
  <si>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</si>
  <si>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</si>
  <si>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</si>
  <si>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</si>
  <si>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</si>
  <si>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</si>
  <si>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</si>
  <si>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</si>
  <si>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</si>
  <si>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</si>
  <si>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</si>
  <si>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</si>
  <si>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</si>
  <si>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</si>
  <si>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</si>
  <si>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</si>
  <si>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</si>
  <si>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</si>
  <si>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</si>
  <si>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</si>
  <si>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</si>
  <si>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</si>
  <si>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</si>
  <si>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</si>
  <si>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</si>
  <si>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</si>
  <si>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</si>
  <si>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</si>
  <si>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</si>
  <si>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</si>
  <si>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</si>
  <si>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</si>
  <si>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</si>
  <si>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</si>
  <si>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</si>
  <si>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</si>
  <si>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</si>
  <si>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</si>
  <si>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</si>
  <si>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</si>
  <si>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</si>
  <si>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</si>
  <si>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</si>
  <si>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</si>
  <si>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</si>
  <si>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</si>
  <si>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</si>
  <si>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</si>
  <si>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</si>
  <si>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</si>
  <si>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</si>
  <si>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</si>
  <si>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</si>
  <si>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</si>
  <si>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</si>
  <si>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</si>
  <si>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</si>
  <si>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</si>
  <si>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</si>
  <si>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</si>
  <si>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</si>
  <si>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</si>
  <si>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</si>
  <si>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</si>
  <si>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</si>
  <si>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</si>
  <si>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</si>
  <si>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</si>
  <si>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</si>
  <si>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</si>
  <si>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</si>
  <si>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</si>
  <si>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</si>
  <si>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</si>
  <si>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</si>
  <si>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</si>
  <si>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</si>
  <si>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</si>
  <si>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</si>
  <si>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</si>
  <si>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</si>
  <si>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</si>
  <si>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</si>
  <si>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</si>
  <si>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</si>
  <si>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</si>
  <si>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</si>
  <si>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</si>
  <si>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</si>
  <si>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</si>
  <si>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</si>
  <si>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</si>
  <si>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</si>
  <si>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</si>
  <si>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</si>
  <si>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</si>
  <si>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</si>
  <si>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</si>
  <si>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</si>
  <si>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</si>
  <si>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</si>
  <si>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</si>
  <si>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</si>
  <si>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</si>
  <si>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</si>
  <si>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</si>
  <si>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</si>
  <si>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</si>
  <si>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</si>
  <si>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</si>
  <si>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</si>
  <si>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</si>
  <si>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</si>
  <si>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</si>
  <si>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</si>
  <si>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</si>
  <si>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</si>
  <si>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</si>
  <si>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</si>
  <si>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</si>
  <si>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</si>
  <si>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</si>
  <si>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</si>
  <si>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</si>
  <si>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</si>
  <si>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</si>
  <si>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</si>
  <si>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</si>
  <si>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</si>
  <si>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</si>
  <si>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</si>
  <si>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</si>
  <si>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</si>
  <si>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</si>
  <si>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</si>
  <si>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</si>
  <si>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</si>
  <si>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</si>
  <si>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</si>
  <si>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</si>
  <si>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</si>
  <si>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</si>
  <si>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</si>
  <si>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</si>
  <si>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</si>
  <si>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</si>
  <si>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</si>
  <si>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</si>
  <si>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</si>
  <si>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</si>
  <si>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</si>
  <si>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</si>
  <si>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</si>
  <si>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</si>
  <si>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</si>
  <si>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</si>
  <si>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</si>
  <si>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</si>
  <si>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</si>
  <si>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</si>
  <si>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</si>
  <si>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</si>
  <si>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</si>
  <si>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</si>
  <si>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</si>
  <si>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</si>
  <si>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</si>
  <si>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</si>
  <si>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</si>
  <si>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</si>
  <si>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</si>
  <si>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</si>
  <si>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</si>
  <si>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</si>
  <si>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</si>
  <si>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</si>
  <si>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</si>
  <si>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</si>
  <si>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</si>
  <si>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</si>
  <si>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</si>
  <si>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</si>
  <si>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</si>
  <si>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</si>
  <si>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</si>
  <si>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</si>
  <si>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</si>
  <si>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</si>
  <si>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</si>
  <si>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</si>
  <si>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</si>
  <si>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</si>
  <si>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</si>
  <si>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</si>
  <si>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</si>
  <si>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</si>
  <si>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</si>
  <si>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</si>
  <si>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</si>
  <si>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</si>
  <si>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</si>
  <si>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</si>
  <si>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</si>
  <si>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</si>
  <si>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</si>
  <si>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</si>
  <si>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</si>
  <si>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</si>
  <si>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</si>
  <si>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</si>
  <si>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</si>
  <si>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</si>
  <si>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</si>
  <si>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</si>
  <si>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</si>
  <si>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</si>
  <si>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</si>
  <si>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</si>
  <si>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</si>
  <si>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</si>
  <si>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</si>
  <si>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</si>
  <si>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</si>
  <si>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</si>
  <si>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</si>
  <si>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</si>
  <si>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</si>
  <si>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</si>
  <si>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</si>
  <si>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</si>
  <si>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</si>
  <si>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</si>
  <si>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</si>
  <si>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</si>
  <si>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</si>
  <si>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</si>
  <si>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</si>
  <si>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</si>
  <si>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</si>
  <si>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</si>
  <si>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</si>
  <si>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</si>
  <si>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</si>
  <si>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</si>
  <si>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</si>
  <si>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</si>
  <si>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</si>
  <si>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</si>
  <si>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</si>
  <si>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</si>
  <si>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</si>
  <si>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</si>
  <si>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</si>
  <si>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</si>
  <si>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</si>
  <si>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</si>
  <si>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</si>
  <si>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</si>
  <si>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</si>
  <si>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</si>
  <si>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</si>
  <si>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</si>
  <si>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</si>
  <si>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</si>
  <si>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</si>
  <si>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</si>
  <si>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</si>
  <si>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</si>
  <si>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</si>
  <si>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</si>
  <si>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</si>
  <si>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</si>
  <si>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</si>
  <si>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</si>
  <si>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</si>
  <si>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</si>
  <si>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</si>
  <si>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</si>
  <si>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</si>
  <si>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</si>
  <si>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</si>
  <si>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</si>
  <si>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</si>
  <si>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</si>
  <si>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</si>
  <si>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</si>
  <si>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</si>
  <si>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</si>
  <si>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</si>
  <si>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</si>
  <si>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</si>
  <si>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</si>
  <si>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</si>
  <si>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</si>
  <si>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</si>
  <si>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</si>
  <si>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</si>
  <si>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</si>
  <si>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</si>
  <si>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</si>
  <si>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</si>
  <si>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</si>
  <si>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</si>
  <si>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</si>
  <si>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</si>
  <si>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</si>
  <si>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</si>
  <si>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</si>
  <si>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</si>
  <si>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</si>
  <si>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</si>
  <si>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</si>
  <si>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</si>
  <si>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</si>
  <si>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</si>
  <si>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</si>
  <si>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</si>
  <si>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</si>
  <si>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</si>
  <si>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</si>
  <si>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</si>
  <si>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</si>
  <si>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</si>
  <si>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</si>
  <si>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</si>
  <si>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</si>
  <si>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</si>
  <si>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</si>
  <si>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</si>
  <si>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</si>
  <si>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</si>
  <si>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</si>
  <si>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</si>
  <si>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</si>
  <si>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</si>
  <si>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</si>
  <si>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</si>
  <si>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</si>
  <si>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</si>
  <si>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</si>
  <si>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</si>
  <si>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</si>
  <si>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</si>
  <si>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</si>
  <si>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</si>
  <si>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</si>
  <si>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</si>
  <si>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</si>
  <si>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</si>
  <si>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</si>
  <si>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</si>
  <si>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</si>
  <si>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</si>
  <si>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</si>
  <si>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</si>
  <si>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</si>
  <si>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</si>
  <si>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</si>
  <si>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</si>
  <si>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</si>
  <si>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</si>
  <si>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</si>
  <si>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</si>
  <si>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</si>
  <si>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</si>
  <si>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</si>
  <si>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</si>
  <si>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</si>
  <si>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</si>
  <si>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</si>
  <si>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</si>
  <si>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</si>
  <si>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</si>
  <si>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</si>
  <si>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</si>
  <si>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</si>
  <si>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</si>
  <si>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</si>
  <si>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</si>
  <si>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</si>
  <si>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</si>
  <si>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</si>
  <si>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</si>
  <si>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</si>
  <si>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</si>
  <si>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</si>
  <si>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</si>
  <si>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</si>
  <si>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</si>
  <si>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</si>
  <si>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</si>
  <si>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</si>
  <si>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</si>
  <si>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</si>
  <si>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</si>
  <si>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</si>
  <si>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</si>
  <si>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</si>
  <si>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</si>
  <si>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</si>
  <si>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</si>
  <si>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</si>
  <si>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</si>
  <si>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</si>
  <si>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</si>
  <si>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</si>
  <si>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</si>
  <si>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</si>
  <si>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</si>
  <si>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</si>
  <si>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</si>
  <si>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</si>
  <si>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</si>
  <si>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</si>
  <si>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</si>
  <si>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</si>
  <si>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</si>
  <si>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</si>
  <si>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</si>
  <si>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</si>
  <si>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</si>
  <si>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</si>
  <si>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</si>
  <si>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</si>
  <si>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</si>
  <si>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</si>
  <si>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</si>
  <si>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</si>
  <si>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</si>
  <si>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</si>
  <si>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</si>
  <si>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</si>
  <si>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</si>
  <si>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</si>
  <si>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</si>
  <si>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</si>
  <si>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</si>
  <si>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</si>
  <si>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</si>
  <si>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</si>
  <si>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</si>
  <si>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</si>
  <si>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</si>
  <si>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</si>
  <si>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</si>
  <si>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</si>
  <si>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</si>
  <si>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</si>
  <si>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</si>
  <si>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</si>
  <si>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</si>
  <si>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</si>
  <si>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</si>
  <si>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</si>
  <si>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</si>
  <si>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</si>
  <si>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</si>
  <si>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</si>
  <si>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</si>
  <si>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</si>
  <si>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</si>
  <si>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</si>
  <si>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</si>
  <si>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</si>
  <si>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</si>
  <si>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</si>
  <si>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</si>
  <si>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</si>
  <si>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</si>
  <si>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</si>
  <si>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</si>
  <si>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</si>
  <si>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</si>
  <si>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</si>
  <si>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</si>
  <si>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</si>
  <si>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</si>
  <si>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</si>
  <si>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</si>
  <si>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</si>
  <si>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</si>
  <si>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</si>
  <si>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</si>
  <si>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</si>
  <si>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</si>
  <si>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</si>
  <si>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</si>
  <si>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</si>
  <si>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</si>
  <si>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</si>
  <si>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</si>
  <si>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</si>
  <si>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</si>
  <si>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</si>
  <si>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</si>
  <si>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</si>
  <si>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</si>
  <si>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</si>
  <si>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</si>
  <si>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</si>
  <si>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</si>
  <si>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</si>
  <si>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</si>
  <si>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</si>
  <si>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</si>
  <si>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</si>
  <si>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</si>
  <si>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</si>
  <si>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</si>
  <si>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</si>
  <si>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</si>
  <si>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</si>
  <si>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</si>
  <si>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</si>
  <si>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</si>
  <si>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</si>
  <si>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</si>
  <si>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</si>
  <si>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</si>
  <si>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</si>
  <si>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</si>
  <si>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</si>
  <si>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</si>
  <si>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</si>
  <si>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</si>
  <si>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</si>
  <si>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</si>
  <si>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</si>
  <si>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</si>
  <si>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</si>
  <si>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</si>
  <si>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</si>
  <si>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</si>
  <si>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</si>
  <si>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</si>
  <si>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</si>
  <si>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</si>
  <si>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</si>
  <si>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</si>
  <si>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</si>
  <si>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</si>
  <si>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</si>
  <si>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</si>
  <si>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</si>
  <si>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</si>
  <si>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</si>
  <si>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</si>
  <si>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</si>
  <si>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</si>
  <si>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</si>
  <si>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</si>
  <si>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</si>
  <si>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</si>
  <si>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</si>
  <si>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</si>
  <si>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</si>
  <si>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</si>
  <si>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</si>
  <si>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</si>
  <si>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</si>
  <si>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</si>
  <si>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</si>
  <si>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</si>
  <si>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</si>
  <si>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</si>
  <si>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</si>
  <si>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</si>
  <si>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</si>
  <si>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</si>
  <si>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</si>
  <si>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</si>
  <si>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</si>
  <si>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</si>
  <si>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</si>
  <si>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</si>
  <si>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</si>
  <si>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</si>
  <si>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</si>
  <si>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</si>
  <si>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</si>
  <si>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</si>
  <si>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</si>
  <si>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</si>
  <si>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</si>
  <si>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</si>
  <si>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</si>
  <si>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</si>
  <si>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</si>
  <si>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</si>
  <si>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</si>
  <si>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</si>
  <si>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</si>
  <si>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</si>
  <si>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</si>
  <si>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</si>
  <si>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</si>
  <si>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</si>
  <si>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</si>
  <si>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</si>
  <si>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</si>
  <si>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</si>
  <si>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</si>
  <si>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</si>
  <si>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</si>
  <si>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</si>
  <si>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</si>
  <si>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</si>
  <si>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</si>
  <si>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</si>
  <si>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</si>
  <si>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</si>
  <si>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</si>
  <si>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</si>
  <si>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</si>
  <si>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</si>
  <si>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</si>
  <si>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</si>
  <si>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</si>
  <si>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</si>
  <si>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</si>
  <si>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</si>
  <si>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</si>
  <si>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</si>
  <si>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</si>
  <si>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</si>
  <si>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</si>
  <si>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</si>
  <si>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</si>
  <si>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</si>
  <si>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</si>
  <si>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</si>
  <si>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</si>
  <si>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</si>
  <si>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</si>
  <si>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</si>
  <si>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</si>
  <si>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</si>
  <si>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</si>
  <si>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</si>
  <si>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</si>
  <si>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</si>
  <si>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</si>
  <si>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</si>
  <si>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</si>
  <si>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</si>
  <si>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</si>
  <si>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</si>
  <si>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</si>
  <si>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</si>
  <si>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</si>
  <si>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</si>
  <si>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</si>
  <si>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</si>
  <si>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</si>
  <si>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</si>
  <si>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</si>
  <si>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</si>
  <si>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</si>
  <si>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</si>
  <si>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</si>
  <si>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</si>
  <si>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</si>
  <si>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</si>
  <si>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</si>
  <si>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</si>
  <si>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</si>
  <si>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</si>
  <si>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</si>
  <si>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</si>
  <si>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</si>
  <si>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</si>
  <si>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</si>
  <si>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</si>
  <si>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</si>
  <si>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</si>
  <si>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</si>
  <si>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</si>
  <si>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</si>
  <si>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</si>
  <si>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</si>
  <si>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</si>
  <si>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</si>
  <si>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</si>
  <si>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</si>
  <si>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</si>
  <si>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</si>
  <si>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</si>
  <si>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</si>
  <si>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</si>
  <si>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</si>
  <si>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</si>
  <si>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</si>
  <si>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</si>
  <si>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</si>
  <si>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</si>
  <si>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</si>
  <si>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</si>
  <si>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</si>
  <si>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</si>
  <si>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</si>
  <si>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</si>
  <si>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</si>
  <si>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</si>
  <si>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</si>
  <si>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</si>
  <si>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</si>
  <si>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</si>
  <si>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</si>
  <si>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</si>
  <si>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</si>
  <si>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</si>
  <si>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</si>
  <si>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</si>
  <si>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</si>
  <si>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</si>
  <si>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</si>
  <si>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</si>
  <si>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</si>
  <si>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</si>
  <si>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</si>
  <si>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</si>
  <si>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</si>
  <si>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</si>
  <si>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</si>
  <si>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</si>
  <si>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</si>
  <si>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</si>
  <si>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</si>
  <si>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</si>
  <si>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</si>
  <si>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</si>
  <si>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</si>
  <si>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</si>
  <si>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</si>
  <si>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</si>
  <si>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</si>
  <si>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</si>
  <si>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</si>
  <si>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</si>
  <si>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</si>
  <si>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</si>
  <si>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</si>
  <si>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</si>
  <si>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</si>
  <si>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</si>
  <si>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</si>
  <si>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</si>
  <si>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</si>
  <si>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</si>
  <si>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</si>
  <si>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</si>
  <si>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</si>
  <si>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</si>
  <si>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</si>
  <si>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</si>
  <si>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</si>
  <si>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</si>
  <si>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</si>
  <si>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</si>
  <si>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</si>
  <si>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</si>
  <si>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</si>
  <si>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</si>
  <si>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</si>
  <si>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</si>
  <si>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</si>
  <si>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</si>
  <si>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</si>
  <si>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</si>
  <si>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</si>
  <si>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</si>
  <si>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</si>
  <si>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</si>
  <si>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</si>
  <si>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</si>
  <si>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</si>
  <si>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</si>
  <si>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</si>
  <si>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</si>
  <si>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</si>
  <si>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</si>
  <si>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</si>
  <si>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</si>
  <si>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</si>
  <si>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</si>
  <si>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</si>
  <si>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</si>
  <si>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</si>
  <si>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</si>
  <si>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</si>
  <si>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</si>
  <si>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</si>
  <si>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</si>
  <si>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</si>
  <si>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</si>
  <si>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</si>
  <si>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</si>
  <si>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</si>
  <si>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</si>
  <si>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</si>
  <si>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</si>
  <si>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</si>
  <si>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</si>
  <si>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</si>
  <si>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</si>
  <si>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</si>
  <si>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</si>
  <si>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</si>
  <si>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</si>
  <si>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</si>
  <si>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</si>
  <si>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</si>
  <si>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</si>
  <si>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</si>
  <si>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</si>
  <si>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</si>
  <si>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</si>
  <si>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</si>
  <si>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</si>
  <si>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</si>
  <si>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</si>
  <si>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</si>
  <si>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</si>
  <si>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</si>
  <si>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</si>
  <si>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</si>
  <si>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</si>
  <si>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</si>
  <si>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</si>
  <si>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</si>
  <si>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</si>
  <si>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</si>
  <si>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</si>
  <si>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</si>
  <si>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</si>
  <si>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</si>
  <si>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</si>
  <si>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</si>
  <si>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</si>
  <si>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</si>
  <si>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</si>
  <si>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</si>
  <si>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</si>
  <si>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</si>
  <si>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</si>
  <si>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</si>
  <si>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</si>
  <si>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</si>
  <si>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</si>
  <si>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</si>
  <si>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</si>
  <si>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</si>
  <si>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</si>
  <si>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</si>
  <si>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</si>
  <si>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</si>
  <si>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</si>
  <si>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</si>
  <si>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</si>
  <si>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</si>
  <si>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</si>
  <si>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</si>
  <si>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</si>
  <si>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</si>
  <si>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</si>
  <si>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</si>
  <si>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</si>
  <si>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</si>
  <si>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</si>
  <si>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</si>
  <si>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</si>
  <si>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</si>
  <si>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</si>
  <si>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</si>
  <si>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</si>
  <si>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</si>
  <si>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</si>
  <si>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</si>
  <si>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</si>
  <si>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</si>
  <si>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</si>
  <si>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</si>
  <si>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</si>
  <si>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</si>
  <si>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</si>
  <si>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</si>
  <si>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</si>
  <si>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</si>
  <si>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</si>
  <si>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</si>
  <si>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</si>
  <si>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</si>
  <si>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</si>
  <si>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</si>
  <si>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</si>
  <si>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</si>
  <si>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</si>
  <si>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</si>
  <si>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</si>
  <si>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</si>
  <si>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</si>
  <si>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</si>
  <si>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</si>
  <si>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</si>
  <si>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</si>
  <si>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</si>
  <si>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</si>
  <si>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</si>
  <si>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</si>
  <si>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</si>
  <si>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</si>
  <si>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</si>
  <si>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</si>
  <si>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</si>
  <si>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</si>
  <si>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</si>
  <si>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</si>
  <si>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</si>
  <si>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</si>
  <si>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</si>
  <si>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</si>
  <si>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</si>
  <si>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</si>
  <si>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</si>
  <si>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</si>
  <si>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</si>
  <si>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</si>
  <si>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</si>
  <si>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</si>
  <si>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</si>
  <si>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</si>
  <si>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</si>
  <si>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</si>
  <si>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</si>
  <si>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</si>
  <si>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</si>
  <si>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</si>
  <si>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</si>
  <si>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</si>
  <si>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</si>
  <si>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</si>
  <si>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</si>
  <si>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</si>
  <si>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</si>
  <si>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</si>
  <si>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</si>
  <si>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</si>
  <si>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</si>
  <si>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</si>
  <si>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</si>
  <si>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</si>
  <si>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</si>
  <si>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</si>
  <si>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</si>
  <si>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</si>
  <si>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</si>
  <si>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</si>
  <si>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</si>
  <si>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</si>
  <si>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</si>
  <si>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</si>
  <si>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</si>
  <si>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</si>
  <si>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</si>
  <si>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</si>
  <si>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</si>
  <si>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</si>
  <si>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</si>
  <si>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</si>
  <si>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</si>
  <si>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</si>
  <si>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</si>
  <si>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</si>
  <si>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</si>
  <si>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</si>
  <si>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</si>
  <si>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</si>
  <si>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</si>
  <si>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</si>
  <si>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</si>
  <si>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</si>
  <si>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</si>
  <si>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</si>
  <si>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</si>
  <si>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</si>
  <si>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</si>
  <si>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</si>
  <si>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</si>
  <si>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</si>
  <si>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</si>
  <si>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</si>
  <si>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</si>
  <si>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</si>
  <si>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</si>
  <si>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</si>
  <si>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</si>
  <si>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</si>
  <si>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</si>
  <si>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</si>
  <si>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</si>
  <si>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</si>
  <si>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</si>
  <si>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</si>
  <si>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</si>
  <si>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</si>
  <si>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</si>
  <si>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</si>
  <si>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</si>
  <si>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</si>
  <si>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</si>
  <si>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</si>
  <si>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</si>
  <si>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</si>
  <si>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</si>
  <si>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</si>
  <si>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</si>
  <si>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</si>
  <si>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</si>
  <si>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</si>
  <si>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</si>
  <si>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</si>
  <si>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</si>
  <si>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</si>
  <si>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</si>
  <si>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</si>
  <si>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</si>
  <si>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</si>
  <si>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</si>
  <si>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</si>
  <si>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</si>
  <si>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</si>
  <si>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</si>
  <si>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</si>
  <si>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</si>
  <si>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</si>
  <si>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</si>
  <si>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</si>
  <si>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</si>
  <si>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</si>
  <si>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</si>
  <si>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</si>
  <si>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</si>
  <si>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</si>
  <si>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</si>
  <si>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</si>
  <si>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</si>
  <si>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</si>
  <si>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</si>
  <si>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</si>
  <si>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</si>
  <si>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</si>
  <si>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</si>
  <si>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</si>
  <si>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</si>
  <si>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</si>
  <si>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</si>
  <si>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</si>
  <si>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</si>
  <si>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</si>
  <si>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</si>
  <si>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</si>
  <si>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</si>
  <si>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</si>
  <si>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</si>
  <si>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</si>
  <si>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</si>
  <si>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</si>
  <si>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</si>
  <si>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</si>
  <si>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</si>
  <si>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</si>
  <si>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</si>
  <si>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</si>
  <si>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</si>
  <si>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</si>
  <si>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</si>
  <si>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</si>
  <si>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</si>
  <si>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</si>
  <si>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</si>
  <si>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</si>
  <si>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</si>
  <si>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</si>
  <si>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</si>
  <si>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</si>
  <si>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</si>
  <si>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</si>
  <si>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</si>
  <si>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</si>
  <si>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</si>
  <si>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</si>
  <si>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</si>
  <si>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</si>
  <si>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</si>
  <si>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</si>
  <si>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</si>
  <si>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</si>
  <si>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</si>
  <si>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</si>
  <si>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</si>
  <si>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</si>
  <si>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</si>
  <si>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</si>
  <si>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</si>
  <si>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</si>
  <si>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</si>
  <si>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</si>
  <si>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</si>
  <si>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</si>
  <si>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</si>
  <si>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</si>
  <si>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</si>
  <si>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</si>
  <si>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</si>
  <si>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</si>
  <si>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</si>
  <si>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</si>
  <si>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</si>
  <si>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</si>
  <si>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</si>
  <si>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</si>
  <si>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</si>
  <si>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</si>
  <si>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</si>
  <si>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</si>
  <si>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</si>
  <si>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</si>
  <si>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</si>
  <si>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</si>
  <si>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</si>
  <si>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</si>
  <si>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</si>
  <si>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</si>
  <si>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</si>
  <si>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</si>
  <si>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</si>
  <si>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</si>
  <si>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</si>
  <si>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</si>
  <si>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</si>
  <si>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</si>
  <si>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</si>
  <si>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</si>
  <si>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</si>
  <si>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</si>
  <si>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</si>
  <si>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</si>
  <si>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</si>
  <si>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</si>
  <si>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</si>
  <si>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</si>
  <si>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</si>
  <si>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</si>
  <si>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</si>
  <si>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</si>
  <si>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</si>
  <si>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</si>
  <si>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</si>
  <si>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</si>
  <si>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</si>
  <si>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</si>
  <si>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</si>
  <si>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</si>
  <si>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</si>
  <si>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</si>
  <si>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</si>
  <si>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</si>
  <si>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</si>
  <si>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</si>
  <si>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</si>
  <si>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</si>
  <si>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</si>
  <si>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</si>
  <si>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</si>
  <si>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</si>
  <si>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</si>
  <si>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</si>
  <si>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</si>
  <si>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</si>
  <si>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</si>
  <si>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</si>
  <si>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</si>
  <si>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</si>
  <si>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</si>
  <si>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</si>
  <si>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</si>
  <si>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</si>
  <si>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</si>
  <si>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</si>
  <si>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</si>
  <si>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</si>
  <si>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</si>
  <si>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</si>
  <si>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</si>
  <si>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</si>
  <si>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</si>
  <si>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</si>
  <si>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</si>
  <si>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</si>
  <si>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</si>
  <si>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</si>
  <si>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</si>
  <si>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</si>
  <si>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</si>
  <si>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</si>
  <si>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</si>
  <si>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</si>
  <si>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</si>
  <si>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</si>
  <si>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</si>
  <si>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</si>
  <si>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</si>
  <si>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</si>
  <si>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</si>
  <si>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</si>
  <si>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</si>
  <si>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</si>
  <si>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</si>
  <si>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</si>
  <si>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</si>
  <si>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</si>
  <si>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</si>
  <si>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</si>
  <si>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</si>
  <si>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</si>
  <si>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</si>
  <si>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</si>
  <si>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</si>
  <si>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</si>
  <si>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</si>
  <si>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</si>
  <si>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</si>
  <si>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</si>
  <si>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</si>
  <si>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</si>
  <si>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</si>
  <si>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</si>
  <si>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</si>
  <si>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</si>
  <si>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</si>
  <si>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</si>
  <si>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</si>
  <si>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</si>
  <si>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</si>
  <si>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</si>
  <si>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</si>
  <si>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</si>
  <si>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</si>
  <si>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</si>
  <si>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</si>
  <si>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</si>
  <si>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</si>
  <si>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</si>
  <si>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</si>
  <si>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</si>
  <si>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</si>
  <si>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</si>
  <si>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</si>
  <si>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</si>
  <si>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</si>
  <si>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</si>
  <si>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</si>
  <si>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</si>
  <si>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</si>
  <si>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</si>
  <si>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</si>
  <si>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</si>
  <si>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</si>
  <si>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</si>
  <si>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</si>
  <si>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</si>
  <si>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</si>
  <si>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</si>
  <si>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</si>
  <si>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</si>
  <si>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</si>
  <si>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</si>
  <si>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</si>
  <si>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</si>
  <si>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</si>
  <si>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</si>
  <si>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</si>
  <si>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</si>
  <si>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</si>
  <si>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</si>
  <si>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</si>
  <si>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</si>
  <si>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</si>
  <si>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</si>
  <si>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</si>
  <si>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</si>
  <si>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</si>
  <si>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</si>
  <si>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</si>
  <si>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</si>
  <si>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</si>
  <si>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</si>
  <si>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</si>
  <si>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</si>
  <si>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</si>
  <si>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</si>
  <si>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</si>
  <si>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</si>
  <si>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</si>
  <si>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</si>
  <si>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</si>
  <si>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</si>
  <si>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</si>
  <si>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</si>
  <si>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</si>
  <si>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</si>
  <si>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</si>
  <si>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</si>
  <si>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</si>
  <si>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</si>
  <si>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</si>
  <si>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</si>
  <si>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</si>
  <si>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</si>
  <si>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</si>
  <si>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</si>
  <si>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</si>
  <si>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</si>
  <si>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</si>
  <si>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</si>
  <si>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</si>
  <si>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</si>
  <si>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</si>
  <si>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</si>
  <si>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</si>
  <si>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</si>
  <si>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</si>
  <si>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</si>
  <si>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</si>
  <si>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</si>
  <si>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</si>
  <si>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</si>
  <si>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</si>
  <si>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</si>
  <si>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</si>
  <si>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</si>
  <si>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</si>
  <si>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</si>
  <si>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</si>
  <si>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</si>
  <si>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</si>
  <si>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</si>
  <si>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</si>
  <si>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</si>
  <si>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</si>
  <si>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</si>
  <si>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</si>
  <si>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</si>
  <si>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</si>
  <si>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</si>
  <si>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</si>
  <si>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</si>
  <si>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</si>
  <si>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</si>
  <si>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</si>
  <si>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</si>
  <si>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</si>
  <si>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</si>
  <si>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</si>
  <si>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</si>
  <si>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</si>
  <si>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</si>
  <si>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</si>
  <si>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</si>
  <si>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</si>
  <si>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</si>
  <si>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</si>
  <si>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</si>
  <si>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</si>
  <si>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</si>
  <si>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</si>
  <si>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</si>
  <si>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</si>
  <si>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</si>
  <si>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</si>
  <si>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</si>
  <si>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</si>
  <si>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</si>
  <si>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</si>
  <si>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</si>
  <si>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</si>
  <si>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</si>
  <si>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</si>
  <si>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</si>
  <si>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</si>
  <si>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</si>
  <si>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</si>
  <si>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</si>
  <si>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</si>
  <si>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</si>
  <si>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</si>
  <si>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</si>
  <si>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</si>
  <si>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</si>
  <si>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</si>
  <si>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</si>
  <si>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</si>
  <si>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</si>
  <si>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</si>
  <si>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</si>
  <si>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</si>
  <si>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</si>
  <si>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</si>
  <si>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</si>
  <si>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</si>
  <si>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</si>
  <si>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</si>
  <si>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</si>
  <si>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</si>
  <si>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</si>
  <si>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</si>
  <si>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</si>
  <si>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</si>
  <si>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</si>
  <si>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</si>
  <si>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</si>
  <si>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</si>
  <si>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</si>
  <si>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</si>
  <si>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</si>
  <si>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</si>
  <si>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</si>
  <si>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</si>
  <si>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</si>
  <si>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</si>
  <si>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</si>
  <si>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</si>
  <si>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</si>
  <si>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</si>
  <si>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</si>
  <si>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</si>
  <si>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</si>
  <si>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</si>
  <si>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</si>
  <si>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</si>
  <si>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</si>
  <si>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</si>
  <si>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</si>
  <si>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</si>
  <si>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</si>
  <si>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</si>
  <si>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</si>
  <si>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</si>
  <si>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</si>
  <si>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</si>
  <si>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</si>
  <si>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</si>
  <si>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</si>
  <si>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</si>
  <si>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</si>
  <si>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</si>
  <si>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</si>
  <si>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</si>
  <si>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</si>
  <si>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</si>
  <si>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</si>
  <si>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</si>
  <si>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</si>
  <si>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</si>
  <si>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</si>
  <si>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</si>
  <si>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</si>
  <si>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</si>
  <si>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</si>
  <si>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</si>
  <si>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</si>
  <si>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</si>
  <si>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</si>
  <si>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</si>
  <si>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</si>
  <si>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</si>
  <si>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</si>
  <si>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</si>
  <si>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</si>
  <si>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</si>
  <si>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</si>
  <si>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</si>
  <si>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</si>
  <si>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</si>
  <si>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</si>
  <si>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</si>
  <si>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</si>
  <si>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</si>
  <si>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</si>
  <si>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</si>
  <si>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</si>
  <si>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</si>
  <si>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</si>
  <si>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</si>
  <si>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</si>
  <si>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</si>
  <si>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</si>
  <si>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</si>
  <si>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</si>
  <si>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</si>
  <si>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</si>
  <si>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</si>
  <si>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</si>
  <si>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</si>
  <si>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</si>
  <si>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</si>
  <si>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</si>
  <si>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</si>
  <si>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</si>
  <si>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</si>
  <si>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</si>
  <si>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</si>
  <si>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</si>
  <si>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</si>
  <si>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</si>
  <si>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</si>
  <si>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</si>
  <si>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</si>
  <si>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</si>
  <si>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</si>
  <si>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</si>
  <si>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</si>
  <si>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</si>
  <si>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</si>
  <si>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</si>
  <si>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</si>
  <si>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</si>
  <si>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</si>
  <si>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</si>
  <si>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</si>
  <si>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</si>
  <si>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</si>
  <si>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</si>
  <si>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</si>
  <si>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</si>
  <si>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</si>
  <si>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</si>
  <si>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</si>
  <si>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</si>
  <si>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</si>
  <si>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</si>
  <si>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</si>
  <si>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</si>
  <si>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</si>
  <si>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</si>
  <si>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</si>
  <si>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</si>
  <si>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</si>
  <si>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</si>
  <si>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</si>
  <si>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</si>
  <si>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</si>
  <si>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</si>
  <si>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</si>
  <si>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</si>
  <si>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</si>
  <si>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</si>
  <si>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</si>
  <si>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</si>
  <si>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</si>
  <si>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</si>
  <si>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</si>
  <si>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</si>
  <si>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</si>
  <si>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</si>
  <si>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</si>
  <si>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</si>
  <si>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</si>
  <si>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</si>
  <si>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</si>
  <si>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</si>
  <si>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</si>
  <si>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</si>
  <si>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</si>
  <si>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</si>
  <si>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</si>
  <si>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</si>
  <si>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</si>
  <si>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</si>
  <si>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</si>
  <si>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</si>
  <si>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</si>
  <si>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</si>
  <si>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</si>
  <si>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</si>
  <si>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</si>
  <si>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</si>
  <si>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</si>
  <si>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</si>
  <si>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</si>
  <si>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</si>
  <si>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</si>
  <si>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</si>
  <si>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</si>
  <si>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</si>
  <si>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</si>
  <si>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</si>
  <si>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</si>
  <si>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</si>
  <si>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</si>
  <si>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</si>
  <si>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</si>
  <si>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</si>
  <si>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</si>
  <si>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</si>
  <si>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</si>
  <si>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</si>
  <si>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</si>
  <si>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</si>
  <si>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</si>
  <si>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</si>
  <si>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</si>
  <si>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</si>
  <si>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</si>
  <si>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</si>
  <si>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</si>
  <si>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</si>
  <si>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</si>
  <si>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</si>
  <si>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</si>
  <si>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</si>
  <si>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</si>
  <si>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</si>
  <si>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</si>
  <si>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</si>
  <si>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</si>
  <si>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</si>
  <si>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</si>
  <si>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</si>
  <si>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</si>
  <si>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</si>
  <si>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</si>
  <si>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</si>
  <si>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</si>
  <si>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</si>
  <si>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</si>
  <si>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</si>
  <si>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</si>
  <si>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</si>
  <si>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</si>
  <si>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</si>
  <si>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</si>
  <si>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</si>
  <si>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</si>
  <si>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</si>
  <si>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</si>
  <si>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</si>
  <si>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</si>
  <si>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</si>
  <si>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</si>
  <si>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</si>
  <si>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</si>
  <si>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</si>
  <si>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</si>
  <si>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</si>
  <si>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</si>
  <si>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</si>
  <si>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</si>
  <si>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</si>
  <si>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</si>
  <si>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</si>
  <si>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</si>
  <si>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</si>
  <si>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</si>
  <si>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</si>
  <si>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</si>
  <si>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</si>
  <si>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</si>
  <si>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</si>
  <si>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</si>
  <si>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</si>
  <si>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</si>
  <si>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</si>
  <si>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</si>
  <si>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</si>
  <si>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</si>
  <si>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</si>
  <si>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</si>
  <si>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</si>
  <si>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</si>
  <si>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</si>
  <si>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</si>
  <si>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</si>
  <si>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</si>
  <si>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</si>
  <si>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</si>
  <si>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</si>
  <si>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</si>
  <si>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</si>
  <si>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</si>
  <si>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</si>
  <si>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</si>
  <si>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</si>
  <si>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</si>
  <si>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</si>
  <si>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</si>
  <si>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</si>
  <si>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</si>
  <si>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</si>
  <si>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</si>
  <si>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</si>
  <si>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</si>
  <si>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</si>
  <si>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</si>
  <si>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</si>
  <si>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</si>
  <si>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</si>
  <si>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</si>
  <si>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</si>
  <si>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</si>
  <si>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</si>
  <si>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</si>
  <si>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</si>
  <si>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</si>
  <si>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</si>
  <si>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</si>
  <si>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</si>
  <si>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</si>
  <si>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</si>
  <si>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</si>
  <si>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</si>
  <si>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</si>
  <si>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</si>
  <si>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</si>
  <si>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</si>
  <si>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</si>
  <si>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</si>
  <si>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</si>
  <si>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</si>
  <si>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</si>
  <si>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</si>
  <si>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</si>
  <si>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</si>
  <si>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</si>
  <si>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</si>
  <si>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</si>
  <si>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</si>
  <si>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</si>
  <si>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</si>
  <si>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</si>
  <si>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</si>
  <si>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</si>
  <si>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</si>
  <si>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</si>
  <si>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</si>
  <si>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</si>
  <si>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</si>
  <si>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</si>
  <si>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</si>
  <si>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</si>
  <si>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</si>
  <si>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</si>
  <si>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</si>
  <si>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</si>
  <si>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</si>
  <si>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</si>
  <si>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</si>
  <si>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</si>
  <si>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</si>
  <si>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</si>
  <si>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</si>
  <si>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</si>
  <si>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</si>
  <si>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</si>
  <si>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</si>
  <si>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</si>
  <si>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</si>
  <si>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</si>
  <si>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</si>
  <si>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</si>
  <si>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</si>
  <si>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</si>
  <si>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</si>
  <si>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</si>
  <si>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</si>
  <si>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</si>
  <si>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</si>
  <si>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</si>
  <si>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</si>
  <si>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</si>
  <si>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</si>
  <si>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</si>
  <si>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</si>
  <si>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</si>
  <si>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</si>
  <si>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</si>
  <si>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</si>
  <si>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</si>
  <si>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</si>
  <si>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</si>
  <si>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</si>
  <si>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</si>
  <si>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</si>
  <si>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</si>
  <si>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</si>
  <si>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</si>
  <si>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</si>
  <si>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</si>
  <si>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</si>
  <si>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</si>
  <si>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</si>
  <si>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</si>
  <si>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</si>
  <si>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</si>
  <si>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</si>
  <si>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</si>
  <si>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</si>
  <si>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</si>
  <si>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</si>
  <si>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</si>
  <si>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</si>
  <si>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</si>
  <si>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</si>
  <si>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</si>
  <si>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</si>
  <si>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</si>
  <si>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</si>
  <si>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</si>
  <si>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</si>
  <si>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</si>
  <si>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</si>
  <si>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</si>
  <si>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</si>
  <si>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</si>
  <si>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</si>
  <si>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</si>
  <si>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</si>
  <si>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</si>
  <si>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</si>
  <si>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</si>
  <si>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</si>
  <si>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</si>
  <si>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</si>
  <si>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</si>
  <si>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</si>
  <si>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</si>
  <si>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</si>
  <si>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</si>
  <si>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</si>
  <si>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</si>
  <si>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</si>
  <si>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</si>
  <si>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</si>
  <si>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</si>
  <si>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</si>
  <si>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</si>
  <si>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</si>
  <si>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</si>
  <si>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</si>
  <si>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</si>
  <si>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</si>
  <si>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</si>
  <si>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</si>
  <si>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</si>
  <si>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</si>
  <si>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</si>
  <si>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</si>
  <si>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</si>
  <si>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</si>
  <si>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</si>
  <si>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</si>
  <si>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</si>
  <si>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</si>
  <si>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</si>
  <si>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</si>
  <si>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</si>
  <si>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</si>
  <si>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</si>
  <si>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</si>
  <si>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</si>
  <si>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</si>
  <si>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</si>
  <si>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</si>
  <si>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</si>
  <si>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</si>
  <si>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</si>
  <si>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</si>
  <si>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</si>
  <si>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</si>
  <si>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</si>
  <si>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</si>
  <si>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</si>
  <si>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</si>
  <si>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</si>
  <si>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</si>
  <si>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</si>
  <si>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</si>
  <si>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</si>
  <si>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</si>
  <si>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</si>
  <si>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</si>
  <si>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</si>
  <si>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</si>
  <si>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</si>
  <si>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</si>
  <si>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</si>
  <si>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</si>
  <si>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</si>
  <si>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</si>
  <si>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</si>
  <si>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</si>
  <si>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</si>
  <si>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</si>
  <si>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</si>
  <si>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</si>
  <si>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</si>
  <si>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</si>
  <si>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</si>
  <si>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</si>
  <si>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</si>
  <si>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</si>
  <si>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</si>
  <si>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</si>
  <si>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</si>
  <si>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</si>
  <si>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</si>
  <si>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</si>
  <si>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</si>
  <si>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</si>
  <si>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</si>
  <si>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</si>
  <si>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</si>
  <si>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</si>
  <si>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</si>
  <si>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</si>
  <si>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</si>
  <si>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</si>
  <si>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</si>
  <si>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</si>
  <si>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</si>
  <si>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</si>
  <si>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</si>
  <si>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</si>
  <si>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</si>
  <si>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</si>
  <si>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</si>
  <si>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</si>
  <si>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</si>
  <si>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</si>
  <si>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</si>
  <si>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</si>
  <si>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</si>
  <si>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</si>
  <si>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</si>
  <si>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</si>
  <si>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</si>
  <si>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</si>
  <si>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</si>
  <si>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</si>
  <si>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</si>
  <si>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</si>
  <si>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</si>
  <si>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</si>
  <si>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</si>
  <si>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</si>
  <si>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</si>
  <si>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</si>
  <si>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</si>
  <si>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</si>
  <si>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</si>
  <si>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</si>
  <si>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</si>
  <si>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</si>
  <si>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</si>
  <si>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</si>
  <si>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</si>
  <si>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</si>
  <si>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</si>
  <si>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</si>
  <si>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</si>
  <si>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</si>
  <si>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</si>
  <si>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</si>
  <si>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</si>
  <si>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</si>
  <si>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</si>
  <si>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</si>
  <si>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</si>
  <si>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</si>
  <si>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</si>
  <si>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</si>
  <si>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</si>
  <si>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</si>
  <si>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</si>
  <si>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</si>
  <si>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</si>
  <si>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</si>
  <si>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</si>
  <si>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</si>
  <si>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</si>
  <si>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</si>
  <si>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</si>
  <si>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</si>
  <si>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</si>
  <si>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</si>
  <si>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</si>
  <si>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</si>
  <si>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</si>
  <si>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</si>
  <si>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</si>
  <si>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</si>
  <si>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</si>
  <si>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</si>
  <si>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</si>
  <si>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</si>
  <si>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</si>
  <si>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</si>
  <si>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</si>
  <si>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</si>
  <si>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</si>
  <si>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</si>
  <si>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</si>
  <si>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</si>
  <si>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</si>
  <si>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</si>
  <si>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</si>
  <si>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</si>
  <si>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</si>
  <si>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</si>
  <si>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</si>
  <si>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</si>
  <si>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</si>
  <si>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</si>
  <si>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</si>
  <si>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</si>
  <si>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</si>
  <si>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</si>
  <si>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</si>
  <si>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</si>
  <si>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</si>
  <si>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</si>
  <si>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</si>
  <si>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</si>
  <si>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</si>
  <si>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</si>
  <si>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</si>
  <si>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</si>
  <si>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</si>
  <si>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</si>
  <si>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</si>
  <si>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</si>
  <si>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</si>
  <si>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</si>
  <si>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</si>
  <si>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</si>
  <si>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</si>
  <si>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</si>
  <si>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</si>
  <si>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</si>
  <si>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</si>
  <si>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</si>
  <si>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</si>
  <si>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</si>
  <si>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</si>
  <si>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</si>
  <si>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</si>
  <si>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</si>
  <si>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</si>
  <si>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</si>
  <si>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</si>
  <si>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</si>
  <si>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</si>
  <si>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</si>
  <si>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</si>
  <si>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</si>
  <si>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</si>
  <si>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</si>
  <si>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</si>
  <si>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</si>
  <si>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</si>
  <si>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</si>
  <si>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</si>
  <si>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</si>
  <si>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</si>
  <si>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</si>
  <si>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</si>
  <si>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</si>
  <si>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</si>
  <si>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</si>
  <si>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</si>
  <si>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</si>
  <si>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</si>
  <si>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</si>
  <si>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</si>
  <si>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</si>
  <si>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</si>
  <si>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</si>
  <si>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</si>
  <si>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</si>
  <si>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</si>
  <si>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</si>
  <si>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</si>
  <si>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</si>
  <si>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</si>
  <si>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</si>
  <si>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</si>
  <si>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</si>
  <si>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</si>
  <si>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</si>
  <si>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</si>
  <si>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</si>
  <si>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</si>
  <si>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</si>
  <si>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</si>
  <si>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</si>
  <si>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</si>
  <si>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</si>
  <si>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</si>
  <si>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</si>
  <si>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</si>
  <si>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</si>
  <si>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</si>
  <si>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</si>
  <si>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</si>
  <si>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</si>
  <si>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</si>
  <si>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</si>
  <si>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</si>
  <si>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</si>
  <si>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</si>
  <si>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</si>
  <si>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</si>
  <si>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</si>
  <si>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</si>
  <si>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</si>
  <si>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</si>
  <si>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</si>
  <si>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</si>
  <si>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</si>
  <si>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</si>
  <si>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</si>
  <si>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</si>
  <si>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</si>
  <si>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</si>
  <si>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</si>
  <si>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</si>
  <si>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</si>
  <si>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</si>
  <si>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</si>
  <si>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</si>
  <si>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</si>
  <si>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</si>
  <si>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</si>
  <si>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</si>
  <si>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</si>
  <si>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</si>
  <si>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</si>
  <si>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</si>
  <si>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</si>
  <si>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</si>
  <si>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</si>
  <si>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</si>
  <si>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</si>
  <si>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</si>
  <si>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</si>
  <si>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</si>
  <si>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</si>
  <si>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</si>
  <si>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</si>
  <si>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</si>
  <si>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</si>
  <si>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</si>
  <si>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</si>
  <si>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</si>
  <si>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</si>
  <si>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</si>
  <si>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</si>
  <si>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</si>
  <si>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</si>
  <si>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</si>
  <si>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</si>
  <si>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</si>
  <si>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</si>
  <si>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</si>
  <si>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</si>
  <si>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</si>
  <si>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</si>
  <si>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</si>
  <si>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</si>
  <si>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</si>
  <si>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</si>
  <si>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</si>
  <si>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</si>
  <si>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</si>
  <si>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</si>
  <si>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</si>
  <si>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</si>
  <si>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</si>
  <si>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</si>
  <si>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</si>
  <si>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</si>
  <si>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</si>
  <si>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</si>
  <si>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</si>
  <si>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</si>
  <si>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</si>
  <si>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</si>
  <si>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</si>
  <si>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</si>
  <si>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</si>
  <si>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</si>
  <si>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</si>
  <si>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</si>
  <si>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</si>
  <si>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</si>
  <si>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</si>
  <si>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</si>
  <si>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</si>
  <si>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</si>
  <si>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</si>
  <si>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</si>
  <si>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</si>
  <si>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</si>
  <si>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</si>
  <si>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</si>
  <si>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</si>
  <si>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</si>
  <si>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</si>
  <si>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</si>
  <si>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</si>
  <si>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</si>
  <si>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</si>
  <si>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</si>
  <si>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</si>
  <si>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</si>
  <si>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</si>
  <si>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</si>
  <si>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</si>
  <si>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</si>
  <si>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</si>
  <si>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</si>
  <si>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</si>
  <si>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</si>
  <si>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</si>
  <si>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</si>
  <si>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</si>
  <si>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</si>
  <si>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</si>
  <si>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</si>
  <si>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</si>
  <si>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</si>
  <si>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</si>
  <si>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</si>
  <si>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</si>
  <si>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</si>
  <si>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</si>
  <si>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</si>
  <si>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</si>
  <si>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</si>
  <si>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</si>
  <si>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</si>
  <si>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</si>
  <si>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</si>
  <si>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</si>
  <si>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</si>
  <si>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</si>
  <si>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</si>
  <si>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</si>
  <si>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</si>
  <si>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</si>
  <si>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</si>
  <si>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</si>
  <si>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</si>
  <si>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</si>
  <si>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</si>
  <si>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</si>
  <si>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</si>
  <si>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</si>
  <si>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</si>
  <si>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</si>
  <si>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</si>
  <si>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</si>
  <si>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</si>
  <si>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</si>
  <si>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</si>
  <si>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</si>
  <si>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</si>
  <si>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</si>
  <si>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</si>
  <si>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</si>
  <si>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</si>
  <si>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</si>
  <si>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</si>
  <si>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</si>
  <si>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</si>
  <si>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</si>
  <si>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</si>
  <si>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</si>
  <si>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</si>
  <si>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</si>
  <si>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</si>
  <si>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</si>
  <si>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</si>
  <si>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</si>
  <si>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</si>
  <si>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</si>
  <si>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</si>
  <si>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</si>
  <si>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</si>
  <si>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</si>
  <si>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</si>
  <si>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</si>
  <si>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</si>
  <si>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</si>
  <si>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</si>
  <si>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</si>
  <si>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</si>
  <si>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</si>
  <si>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</si>
  <si>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</si>
  <si>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</si>
  <si>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</si>
  <si>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</si>
  <si>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</si>
  <si>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</si>
  <si>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</si>
  <si>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</si>
  <si>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</si>
  <si>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</si>
  <si>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</si>
  <si>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</si>
  <si>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</si>
  <si>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</si>
  <si>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</si>
  <si>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</si>
  <si>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</si>
  <si>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</si>
  <si>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</si>
  <si>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</si>
  <si>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</si>
  <si>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</si>
  <si>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</si>
  <si>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</si>
  <si>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</si>
  <si>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</si>
  <si>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</si>
  <si>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</si>
  <si>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</si>
  <si>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</si>
  <si>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</si>
  <si>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</si>
  <si>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</si>
  <si>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</si>
  <si>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</si>
  <si>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</si>
  <si>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</si>
  <si>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</si>
  <si>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</si>
  <si>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</si>
  <si>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</si>
  <si>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</si>
  <si>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</si>
  <si>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</si>
  <si>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</si>
  <si>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</si>
  <si>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</si>
  <si>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</si>
  <si>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</si>
  <si>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</si>
  <si>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</si>
  <si>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</si>
  <si>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</si>
  <si>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</si>
  <si>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</si>
  <si>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</si>
  <si>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</si>
  <si>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</si>
  <si>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</si>
  <si>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</si>
  <si>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</si>
  <si>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</si>
  <si>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</si>
  <si>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</si>
  <si>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</si>
  <si>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</si>
  <si>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</si>
  <si>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</si>
  <si>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</si>
  <si>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</si>
  <si>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</si>
  <si>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</si>
  <si>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</si>
  <si>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</si>
  <si>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</si>
  <si>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</si>
  <si>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</si>
  <si>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</si>
  <si>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</si>
  <si>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</si>
  <si>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</si>
  <si>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</si>
  <si>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</si>
  <si>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</si>
  <si>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</si>
  <si>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</si>
  <si>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</si>
  <si>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</si>
  <si>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</si>
  <si>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</si>
  <si>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</si>
  <si>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</si>
  <si>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</si>
  <si>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</si>
  <si>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</si>
  <si>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</si>
  <si>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</si>
  <si>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</si>
  <si>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</si>
  <si>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</si>
  <si>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</si>
  <si>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</si>
  <si>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</si>
  <si>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</si>
  <si>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</si>
  <si>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</si>
  <si>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</si>
  <si>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</si>
  <si>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</si>
  <si>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</si>
  <si>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</si>
  <si>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</si>
  <si>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</si>
  <si>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</si>
  <si>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</si>
  <si>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</si>
  <si>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</si>
  <si>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</si>
  <si>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</si>
  <si>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</si>
  <si>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</si>
  <si>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</si>
  <si>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</si>
  <si>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</si>
  <si>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</si>
  <si>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</si>
  <si>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</si>
  <si>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</si>
  <si>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</si>
  <si>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</si>
  <si>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</si>
  <si>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</si>
  <si>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</si>
  <si>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</si>
  <si>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</si>
  <si>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</si>
  <si>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</si>
  <si>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</si>
  <si>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</si>
  <si>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</si>
  <si>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</si>
  <si>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</si>
  <si>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</si>
  <si>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</si>
  <si>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</si>
  <si>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</si>
  <si>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</si>
  <si>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</si>
  <si>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</si>
  <si>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</si>
  <si>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</si>
  <si>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</si>
  <si>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</si>
  <si>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</si>
  <si>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</si>
  <si>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</si>
  <si>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</si>
  <si>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</si>
  <si>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</si>
  <si>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</si>
  <si>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</si>
  <si>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</si>
  <si>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</si>
  <si>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</si>
  <si>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</si>
  <si>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</si>
  <si>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</si>
  <si>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</si>
  <si>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</si>
  <si>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</si>
  <si>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</si>
  <si>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</si>
  <si>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</si>
  <si>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</si>
  <si>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</si>
  <si>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</si>
  <si>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</si>
  <si>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</si>
  <si>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</si>
  <si>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</si>
  <si>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</si>
  <si>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</si>
  <si>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</si>
  <si>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</si>
  <si>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</si>
  <si>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</si>
  <si>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</si>
  <si>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</si>
  <si>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</si>
  <si>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</si>
  <si>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</si>
  <si>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</si>
  <si>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</si>
  <si>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</si>
  <si>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</si>
  <si>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</si>
  <si>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</si>
  <si>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</si>
  <si>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</si>
  <si>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</si>
  <si>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</si>
  <si>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</si>
  <si>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</si>
  <si>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</si>
  <si>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</si>
  <si>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</si>
  <si>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</si>
  <si>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</si>
  <si>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</si>
  <si>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</si>
  <si>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</si>
  <si>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</si>
  <si>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</si>
  <si>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</si>
  <si>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</si>
  <si>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</si>
  <si>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</si>
  <si>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</si>
  <si>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</si>
  <si>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</si>
  <si>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</si>
  <si>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</si>
  <si>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</si>
  <si>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</si>
  <si>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</si>
  <si>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</si>
  <si>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</si>
  <si>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</si>
  <si>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</si>
  <si>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</si>
  <si>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</si>
  <si>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</si>
  <si>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</si>
  <si>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</si>
  <si>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</si>
  <si>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</si>
  <si>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</si>
  <si>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</si>
  <si>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</si>
  <si>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</si>
  <si>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</si>
  <si>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</si>
  <si>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</si>
  <si>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</si>
  <si>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</si>
  <si>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</si>
  <si>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</si>
  <si>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</si>
  <si>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</si>
  <si>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</si>
  <si>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</si>
  <si>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</si>
  <si>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</si>
  <si>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</si>
  <si>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</si>
  <si>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</si>
  <si>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</si>
  <si>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</si>
  <si>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</si>
  <si>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</si>
  <si>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</si>
  <si>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</si>
  <si>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</si>
  <si>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</si>
  <si>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</si>
  <si>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</si>
  <si>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</si>
  <si>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</si>
  <si>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</si>
  <si>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</si>
  <si>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</si>
  <si>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</si>
  <si>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</si>
  <si>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</si>
  <si>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</si>
  <si>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</si>
  <si>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</si>
  <si>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</si>
  <si>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</si>
  <si>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</si>
  <si>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</si>
  <si>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</si>
  <si>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</si>
  <si>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</si>
  <si>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</si>
  <si>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</si>
  <si>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</si>
  <si>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</si>
  <si>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</si>
  <si>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</si>
  <si>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</si>
  <si>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</si>
  <si>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</si>
  <si>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</si>
  <si>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</si>
  <si>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</si>
  <si>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</si>
  <si>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</si>
  <si>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</si>
  <si>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</si>
  <si>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</si>
  <si>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</si>
  <si>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</si>
  <si>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</si>
  <si>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</si>
  <si>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</si>
  <si>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</si>
  <si>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</si>
  <si>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</si>
  <si>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</si>
  <si>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</si>
  <si>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</si>
  <si>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</si>
  <si>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60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</si>
  <si>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</si>
  <si>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</si>
  <si>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</si>
  <si>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</si>
  <si>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</si>
  <si>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</si>
  <si>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</si>
  <si>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</si>
  <si>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</si>
  <si>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</si>
  <si>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</si>
  <si>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</si>
  <si>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</si>
  <si>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</si>
  <si>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</si>
  <si>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</si>
  <si>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</si>
  <si>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</si>
  <si>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PCM-20251102-00000898</t>
  </si>
  <si>
    <t>EM Team on the way ETA: 40 Mins</t>
  </si>
  <si>
    <t>PCM-20251102-00000956</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</si>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</sst>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2" totalsRowShown="0" headerRowDxfId="31" dataDxfId="30" headerRowBorderDxfId="28" tableBorderDxfId="29">
  <autoFilter ref="A1:L3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300.55119108796498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45963.499617013891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45963.499617013891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45963.499617013891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45963.499617013891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45963.499617013891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45963.499617013891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45963.499617013891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45963.499617013891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45963.499617013891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45963.499617013891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45963.499617013891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45963.499617013891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45963.499617013891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45963.499617013891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45963.499617013891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45963.499617013891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45963.499617013891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45963.499617013891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45963.499617013891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45963.499617013891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45963.499617013891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45963.499617013891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45963.499617013891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45963.499617013891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45963.499617013891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45963.499617013891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45963.499617013891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45963.499617013891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45963.499617013891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45963.499617013891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45963.499617013891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45963.499617013891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45963.499617013891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45963.499617013891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45963.499617013891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45963.499617013891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45963.499617013891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45963.499617013891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45963.499617013891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45963.499617013891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45963.499617013891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45963.499617013891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45963.499617013891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45963.499617013891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45963.499617013891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45963.499617013891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45963.499617013891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45963.499617013891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45963.499617013891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45963.499617013891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45963.499617013891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45963.499617013891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45963.499617013891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45963.499617013891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45963.499617013891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45963.499617013891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45963.499617013891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45963.499617013891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45963.499617013891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45963.499617013891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45963.499617013891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45963.499617013891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45963.499617013891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45963.499617013891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45963.499617013891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45963.499617013891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45963.499617013891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45963.499617013891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45963.499617013891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45963.499617013891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45963.499617013891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45963.499617013891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45963.499617013891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45963.499617013891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45963.499617013891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45963.499617013891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45963.499617013891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45963.499617013891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45963.499617013891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45963.499617013891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45963.499617013891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45963.499617013891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45963.499617013891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45963.499617013891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45963.499617013891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45963.499617013891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45963.499617013891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45963.499617013891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45963.499617013891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45963.499617013891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45963.499617013891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45963.499617013891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45963.499617013891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45963.499617013891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45963.499617013891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45963.499617013891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45963.499617013891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45963.499617013891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45963.499617013891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45963.499617013891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45963.499617013891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45963.499617013891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45963.499617013891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45963.499617013891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45963.499617013891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45963.499617013891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45963.499617013891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45963.499617013891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45963.499617013891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45963.499617013891</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45963.499617013891</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B82D037-C32E-48B8-9330-135D18BC3CB9}"/>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138.49977905092965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4.7575336805603001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3.5207291672122665E-2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45963.499617013891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45963.499617013891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45963.499617013891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45963.499617013891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45963.499617013891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45963.499617013891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45963.499617013891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45963.499617013891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45963.499617013891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45963.499617013891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45963.499617013891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45963.499617013891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45963.499617013891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45963.499617013891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45963.499617013891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45963.499617013891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45963.499617013891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45963.499617013891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45963.499617013891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45963.499617013891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45963.499617013891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45963.499617013891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45963.499617013891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45963.499617013891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45963.499617013891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45963.499617013891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45963.499617013891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45963.499617013891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45963.499617013891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45963.499617013891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45963.499617013891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45963.499617013891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45963.499617013891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45963.499617013891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45963.499617013891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45963.499617013891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45963.499617013891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45963.499617013891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45963.499617013891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45963.499617013891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45963.499617013891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45963.499617013891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45963.499617013891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45963.499617013891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45963.499617013891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45963.499617013891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45963.499617013891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45963.499617013891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45963.499617013891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45963.499617013891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45963.499617013891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45963.499617013891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45963.499617013891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45963.499617013891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45963.499617013891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45963.499617013891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45963.499617013891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45963.499617013891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45963.499617013891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45963.499617013891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45963.499617013891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45963.499617013891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45963.499617013891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45963.499617013891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45963.499617013891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45963.499617013891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45963.499617013891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45963.499617013891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45963.499617013891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45963.499617013891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45963.499617013891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45963.499617013891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45963.499617013891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45963.499617013891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45963.499617013891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45963.499617013891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45963.499617013891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45963.499617013891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45963.499617013891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45963.499617013891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45963.499617013891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45963.499617013891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45963.499617013891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45963.499617013891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45963.499617013891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45963.499617013891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45963.499617013891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45963.499617013891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45963.499617013891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45963.499617013891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45963.499617013891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45963.499617013891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45963.499617013891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45963.499617013891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45963.499617013891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45963.499617013891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45963.499617013891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45963.499617013891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45963.499617013891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45963.499617013891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45963.499617013891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45963.499617013891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45963.499617013891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45963.499617013891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45963.499617013891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45963.499617013891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45963.499617013891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45963.499617013891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45963.499617013891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45963.499617013891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45963.499617013891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45963.499617013891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45963.499617013891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45963.499617013891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45963.499617013891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45963.499617013891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45963.499617013891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45963.499617013891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45963.499617013891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45963.499617013891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45963.499617013891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45963.499617013891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45963.499617013891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45963.499617013891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45963.499617013891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45963.499617013891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45963.499617013891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45963.499617013891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45963.499617013891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45963.499617013891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45963.499617013891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45963.499617013891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45963.499617013891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45963.499617013891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45963.499617013891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45963.499617013891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45963.499617013891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45963.499617013891</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45963.499617013891</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45963.499617013891</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45963.499617013891</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45963.499617013891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45963.499617013891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45963.499617013891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45963.499617013891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45963.499617013891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45963.499617013891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45963.499617013891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45963.499617013891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45963.499617013891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45963.499617013891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45963.499617013891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45963.499617013891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45963.499617013891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45963.499617013891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45963.499617013891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45963.499617013891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45963.499617013891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45963.499617013891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45963.499617013891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45963.499617013891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45963.499617013891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45963.499617013891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45963.499617013891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45963.499617013891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45963.499617013891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45963.499617013891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45963.499617013891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45963.499617013891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45963.499617013891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45963.499617013891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45963.499617013891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45963.499617013891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45963.499617013891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45963.499617013891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45963.499617013891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45963.499617013891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45963.499617013891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45963.499617013891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45963.499617013891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45963.499617013891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45963.499617013891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45963.499617013891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45963.499617013891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45963.499617013891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45963.499617013891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45963.499617013891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45963.499617013891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45963.499617013891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45963.499617013891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45963.499617013891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45963.499617013891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45963.499617013891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45963.499617013891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45963.499617013891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45963.499617013891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45963.499617013891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45963.499617013891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45963.499617013891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45963.499617013891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45963.499617013891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45963.499617013891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45963.499617013891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45963.499617013891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45963.499617013891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45963.499617013891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45963.499617013891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45963.499617013891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45963.499617013891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45963.499617013891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45963.499617013891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45963.499617013891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45963.499617013891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45963.499617013891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45963.499617013891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45963.499617013891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45963.499617013891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45963.499617013891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45963.499617013891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45963.499617013891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45963.499617013891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45963.499617013891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45963.499617013891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45963.499617013891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45963.499617013891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45963.499617013891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45963.499617013891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45963.499617013891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45963.499617013891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45963.499617013891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45963.499617013891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45963.499617013891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45963.499617013891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45963.499617013891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45963.499617013891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45963.499617013891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45963.499617013891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45963.499617013891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45963.499617013891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45963.499617013891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45963.499617013891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45963.499617013891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45963.499617013891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45963.499617013891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45963.499617013891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45963.499617013891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45963.499617013891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45963.499617013891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45963.499617013891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45963.499617013891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45963.499617013891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45963.499617013891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45963.499617013891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45963.499617013891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45963.499617013891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45963.499617013891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45963.499617013891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45963.499617013891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45963.499617013891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45963.499617013891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45963.499617013891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45963.499617013891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45963.499617013891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45963.499617013891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45963.499617013891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45963.499617013891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45963.499617013891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45963.499617013891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45963.499617013891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45963.499617013891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45963.499617013891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45963.499617013891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45963.499617013891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45963.499617013891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45963.499617013891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45963.499617013891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45963.499617013891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45963.499617013891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45963.499617013891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45963.499617013891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45963.499617013891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45963.499617013891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45963.499617013891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45963.499617013891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45963.499617013891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45963.499617013891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45963.499617013891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45963.499617013891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45963.499617013891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45963.499617013891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45963.499617013891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45963.499617013891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45963.499617013891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45963.499617013891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45963.499617013891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45963.499617013891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45963.499617013891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45963.499617013891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45963.499617013891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45963.499617013891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45963.499617013891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45963.499617013891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45963.499617013891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45963.499617013891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45963.499617013891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45963.499617013891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45963.499617013891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45963.499617013891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45963.499617013891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45963.499617013891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45963.499617013891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45963.499617013891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45963.499617013891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45963.499617013891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45963.499617013891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45963.499617013891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45963.499617013891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45963.499617013891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45963.499617013891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45963.499617013891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45963.499617013891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45963.499617013891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45963.499617013891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45963.499617013891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45963.499617013891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45963.499617013891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45963.499617013891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45963.499617013891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45963.499617013891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45963.499617013891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45963.499617013891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45963.499617013891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45963.499617013891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45963.499617013891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45963.499617013891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45963.499617013891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45963.499617013891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45963.499617013891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45963.499617013891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45963.499617013891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45963.499617013891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45963.499617013891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45963.499617013891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45963.499617013891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45963.499617013891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45963.499617013891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45963.499617013891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45963.499617013891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45963.499617013891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45963.499617013891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45963.499617013891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45963.499617013891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45963.499617013891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45963.499617013891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45963.499617013891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45963.499617013891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45963.499617013891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45963.499617013891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45963.499617013891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45963.499617013891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45963.499617013891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45963.499617013891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45963.499617013891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45963.499617013891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45963.499617013891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45963.499617013891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45963.499617013891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45963.499617013891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45963.499617013891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45963.499617013891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45963.499617013891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45963.499617013891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45963.499617013891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45963.499617013891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45963.499617013891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45963.499617013891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45963.499617013891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45963.499617013891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45963.499617013891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45963.499617013891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45963.499617013891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45963.499617013891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45963.499617013891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45963.499617013891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45963.499617013891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45963.499617013891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45963.499617013891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45963.499617013891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45963.499617013891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45963.499617013891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45963.499617013891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45963.499617013891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45963.499617013891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45963.499617013891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45963.499617013891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45963.499617013891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45963.499617013891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45963.499617013891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45963.499617013891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45963.499617013891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45963.499617013891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45963.499617013891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45963.499617013891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45963.499617013891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45963.499617013891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45963.499617013891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45963.499617013891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45963.499617013891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45963.499617013891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45963.499617013891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45963.499617013891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45963.499617013891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45963.499617013891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45963.499617013891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45963.499617013891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45963.499617013891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45963.499617013891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45963.499617013891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45963.499617013891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45963.499617013891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45963.499617013891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45963.499617013891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45963.499617013891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45963.499617013891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45963.499617013891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45963.499617013891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45963.499617013891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45963.499617013891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45963.499617013891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45963.499617013891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45963.499617013891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45963.499617013891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45963.499617013891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45963.499617013891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45963.499617013891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45963.499617013891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45963.499617013891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45963.499617013891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45963.499617013891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45963.499617013891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45963.499617013891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45963.499617013891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45963.499617013891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45963.499617013891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45963.499617013891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45963.499617013891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45963.499617013891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45963.499617013891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45963.499617013891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45963.499617013891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45963.499617013891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45963.499617013891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45963.499617013891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45963.499617013891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45963.499617013891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45963.499617013891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45963.499617013891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45963.499617013891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45963.499617013891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45963.499617013891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45963.499617013891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45963.499617013891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45963.499617013891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45963.499617013891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45963.499617013891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45963.499617013891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45963.499617013891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45963.499617013891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45963.499617013891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45963.499617013891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45963.499617013891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45963.499617013891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45963.499617013891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45963.499617013891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45963.499617013891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45963.499617013891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45963.499617013891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45963.499617013891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45963.499617013891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45963.499617013891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45963.499617013891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45963.499617013891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45963.499617013891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45963.499617013891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45963.499617013891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45963.499617013891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45963.499617013891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45963.499617013891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45963.499617013891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45963.499617013891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45963.499617013891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45963.499617013891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45963.499617013891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45963.499617013891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45963.499617013891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45963.499617013891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45963.499617013891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45963.499617013891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45963.499617013891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45963.499617013891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45963.499617013891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45963.499617013891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45963.499617013891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45963.499617013891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45963.499617013891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45963.499617013891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45963.499617013891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45963.499617013891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45963.499617013891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45963.499617013891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45963.499617013891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45963.499617013891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45963.499617013891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45963.499617013891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45963.499617013891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45963.499617013891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45963.499617013891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45963.499617013891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45963.499617013891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45963.499617013891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45963.499617013891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45963.499617013891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45963.499617013891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45963.499617013891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45963.499617013891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45963.499617013891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45963.499617013891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45963.499617013891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45963.499617013891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45963.499617013891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45963.499617013891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45963.499617013891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45963.499617013891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45963.499617013891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45963.499617013891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45963.499617013891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45963.499617013891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45963.499617013891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45963.499617013891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45963.499617013891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45963.499617013891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45963.499617013891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45963.499617013891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45963.499617013891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45963.499617013891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45963.499617013891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45963.499617013891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45963.499617013891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45963.499617013891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45963.499617013891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45963.499617013891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45963.499617013891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45963.499617013891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45963.499617013891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45963.499617013891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45963.499617013891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45963.499617013891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45963.499617013891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45963.499617013891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45963.499617013891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45963.499617013891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45963.499617013891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45963.499617013891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45963.499617013891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45963.499617013891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45963.499617013891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45963.499617013891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45963.499617013891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45963.499617013891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45963.499617013891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45963.499617013891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45963.499617013891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45963.499617013891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45963.499617013891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45963.499617013891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45963.499617013891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45963.499617013891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45963.499617013891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45963.499617013891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45963.499617013891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45963.499617013891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45963.499617013891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45963.499617013891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45963.499617013891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45963.499617013891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45963.499617013891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45963.499617013891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45963.499617013891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45963.499617013891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45963.499617013891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45963.499617013891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45963.499617013891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45963.499617013891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45963.499617013891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45963.499617013891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45963.499617013891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45963.499617013891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45963.499617013891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45963.499617013891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45963.499617013891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45963.499617013891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45963.499617013891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45963.499617013891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45963.499617013891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45963.499617013891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45963.499617013891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45963.499617013891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45963.499617013891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45963.499617013891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45963.499617013891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45963.499617013891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45963.499617013891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45963.499617013891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45963.499617013891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45963.499617013891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45963.499617013891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45963.499617013891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45963.499617013891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45963.499617013891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45963.499617013891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45963.499617013891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45963.499617013891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45963.499617013891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45963.499617013891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45963.499617013891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45963.499617013891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45963.499617013891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45963.499617013891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45963.499617013891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45963.499617013891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45963.499617013891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45963.499617013891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45963.499617013891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45963.499617013891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45963.499617013891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45963.499617013891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45963.499617013891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45963.499617013891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45963.499617013891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45963.499617013891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45963.499617013891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45963.499617013891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45963.499617013891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45963.499617013891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45963.499617013891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45963.499617013891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45963.499617013891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45963.499617013891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45963.499617013891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45963.499617013891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45963.499617013891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45963.499617013891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45963.499617013891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45963.499617013891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45963.499617013891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45963.499617013891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45963.499617013891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45963.499617013891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45963.499617013891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45963.499617013891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45963.499617013891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45963.499617013891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45963.499617013891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45963.499617013891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45963.499617013891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45963.499617013891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45963.499617013891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45963.499617013891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45963.499617013891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45963.499617013891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45963.499617013891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45963.499617013891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45963.499617013891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45963.499617013891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45963.499617013891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45963.499617013891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45963.499617013891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45963.499617013891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45963.499617013891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45963.499617013891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45963.499617013891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45963.499617013891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45963.499617013891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45963.499617013891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45963.499617013891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45963.499617013891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45963.499617013891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45963.499617013891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45963.499617013891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45963.499617013891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45963.499617013891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45963.499617013891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45963.499617013891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45963.499617013891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45963.499617013891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45963.499617013891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45963.499617013891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45963.499617013891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45963.499617013891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45963.499617013891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45963.499617013891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45963.499617013891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45963.499617013891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45963.499617013891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45963.499617013891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45963.499617013891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45963.499617013891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45963.499617013891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45963.499617013891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45963.499617013891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45963.499617013891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45963.499617013891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45963.499617013891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45963.499617013891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45963.499617013891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45963.499617013891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45963.499617013891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45963.499617013891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45963.499617013891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45963.499617013891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45963.499617013891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45963.499617013891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45963.499617013891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45963.499617013891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45963.499617013891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45963.499617013891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45963.499617013891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45963.499617013891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45963.499617013891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45963.499617013891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45963.499617013891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45963.499617013891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45963.499617013891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45963.499617013891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45963.499617013891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45963.499617013891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45963.499617013891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45963.499617013891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45963.499617013891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45963.499617013891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45963.499617013891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45963.499617013891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45963.499617013891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45963.499617013891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45963.499617013891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45963.499617013891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45963.499617013891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45963.499617013891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45963.499617013891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45963.499617013891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45963.499617013891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45963.499617013891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45963.499617013891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45963.499617013891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45963.499617013891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45963.499617013891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45963.499617013891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45963.499617013891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45963.499617013891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45963.499617013891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45963.499617013891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45963.499617013891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45963.499617013891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45963.499617013891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45963.499617013891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45963.499617013891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45963.499617013891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45963.499617013891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45963.499617013891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45963.499617013891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45963.499617013891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45963.499617013891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45963.499617013891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45963.499617013891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45963.499617013891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45963.499617013891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45963.499617013891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45963.499617013891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45963.499617013891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45963.499617013891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45963.499617013891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45963.499617013891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45963.499617013891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45963.499617013891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45963.499617013891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45963.499617013891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45963.499617013891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45963.499617013891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45963.499617013891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45963.499617013891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45963.499617013891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45963.499617013891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45963.499617013891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45963.499617013891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45963.499617013891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45963.499617013891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45963.499617013891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45963.499617013891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45963.499617013891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45963.499617013891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45963.499617013891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45963.499617013891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45963.499617013891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45963.499617013891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45963.499617013891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45963.499617013891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45963.499617013891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45963.499617013891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45963.499617013891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45963.499617013891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45963.499617013891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45963.499617013891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45963.499617013891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45963.499617013891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45963.499617013891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45963.499617013891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45963.499617013891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45963.499617013891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45963.499617013891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45963.499617013891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45963.499617013891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45963.499617013891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45963.499617013891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45963.499617013891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45963.499617013891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45963.499617013891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45963.499617013891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45963.499617013891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45963.499617013891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45963.499617013891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45963.499617013891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45963.499617013891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45963.499617013891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45963.499617013891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45963.499617013891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45963.499617013891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45963.499617013891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45963.499617013891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45963.499617013891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45963.499617013891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45963.499617013891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45963.499617013891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45963.499617013891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45963.499617013891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45963.499617013891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45963.499617013891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45963.499617013891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45963.499617013891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45963.499617013891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45963.499617013891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45963.499617013891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45963.499617013891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45963.499617013891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45963.499617013891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45963.499617013891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45963.499617013891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45963.499617013891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45963.499617013891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45963.499617013891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45963.499617013891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45963.499617013891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45963.499617013891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45963.499617013891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45963.499617013891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45963.499617013891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45963.499617013891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45963.499617013891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45963.499617013891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45963.499617013891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45963.499617013891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45963.499617013891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45963.499617013891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45963.499617013891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45963.499617013891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45963.499617013891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45963.499617013891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45963.499617013891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45963.499617013891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45963.499617013891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45963.499617013891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45963.499617013891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45963.499617013891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45963.499617013891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45963.499617013891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45963.499617013891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45963.499617013891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45963.499617013891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45963.499617013891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45963.499617013891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45963.499617013891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45963.499617013891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45963.499617013891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45963.499617013891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45963.499617013891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45963.499617013891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45963.499617013891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45963.499617013891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45963.499617013891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45963.499617013891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45963.499617013891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45963.499617013891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45963.499617013891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45963.499617013891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45963.499617013891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45963.499617013891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45963.499617013891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45963.499617013891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45963.499617013891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45963.499617013891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45963.499617013891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45963.499617013891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45963.499617013891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45963.499617013891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45963.499617013891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45963.499617013891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45963.499617013891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45963.499617013891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45963.499617013891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45963.499617013891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45963.499617013891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45963.499617013891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45963.499617013891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45963.499617013891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45963.499617013891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45963.499617013891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45963.499617013891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45963.499617013891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45963.499617013891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45963.499617013891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45963.499617013891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45963.499617013891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45963.499617013891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45963.499617013891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45963.499617013891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45963.499617013891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45963.499617013891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45963.499617013891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45963.499617013891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45963.499617013891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45963.499617013891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45963.499617013891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45963.499617013891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45963.499617013891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45963.499617013891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45963.499617013891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45963.499617013891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45963.499617013891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45963.499617013891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45963.499617013891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45963.499617013891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45963.499617013891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45963.499617013891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45963.499617013891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45963.499617013891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45963.499617013891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45963.499617013891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45963.499617013891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45963.499617013891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45963.499617013891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45963.499617013891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45963.499617013891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45963.499617013891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45963.499617013891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45963.499617013891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45963.499617013891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45963.499617013891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45963.499617013891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45963.499617013891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45963.499617013891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45963.499617013891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45963.499617013891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45963.499617013891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45963.499617013891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45963.499617013891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45963.499617013891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45963.499617013891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45963.499617013891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45963.499617013891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45963.499617013891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45963.499617013891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45963.499617013891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45963.499617013891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45963.499617013891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45963.499617013891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45963.499617013891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45963.499617013891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45963.499617013891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45963.499617013891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45963.499617013891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45963.499617013891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45963.499617013891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45963.499617013891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45963.499617013891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45963.499617013891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45963.499617013891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45963.499617013891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45963.499617013891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45963.499617013891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45963.499617013891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45963.499617013891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45963.499617013891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45963.499617013891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45963.499617013891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45963.499617013891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45963.499617013891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45963.499617013891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45963.499617013891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45963.499617013891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45963.499617013891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45963.499617013891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45963.499617013891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45963.499617013891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45963.499617013891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45963.499617013891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45963.499617013891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45963.499617013891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45963.499617013891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45963.499617013891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45963.499617013891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45963.499617013891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45963.499617013891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45963.499617013891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45963.499617013891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45963.499617013891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45963.499617013891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45963.499617013891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45963.499617013891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45963.499617013891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45963.499617013891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45963.499617013891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45963.499617013891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45963.499617013891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45963.499617013891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45963.499617013891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45963.499617013891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45963.499617013891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45963.499617013891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45963.499617013891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45963.499617013891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45963.499617013891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45963.499617013891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45963.499617013891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45963.499617013891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45963.499617013891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45963.499617013891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45963.499617013891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45963.499617013891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45963.499617013891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45963.499617013891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45963.499617013891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45963.499617013891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45963.499617013891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45963.499617013891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45963.499617013891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45963.499617013891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45963.499617013891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45963.499617013891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45963.499617013891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45963.499617013891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45963.499617013891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45963.499617013891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45963.499617013891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45963.499617013891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45963.499617013891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45963.499617013891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45963.499617013891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45963.499617013891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45963.499617013891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45963.499617013891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45963.499617013891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45963.499617013891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45963.499617013891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45963.499617013891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45963.499617013891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45963.499617013891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45963.499617013891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45963.499617013891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45963.499617013891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45963.499617013891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45963.499617013891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45963.499617013891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45963.499617013891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45963.499617013891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45963.499617013891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45963.499617013891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45963.499617013891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45963.499617013891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45963.499617013891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45963.499617013891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45963.499617013891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45963.499617013891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45963.499617013891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45963.499617013891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45963.499617013891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45963.499617013891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45963.499617013891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45963.499617013891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45963.499617013891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45963.499617013891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45963.499617013891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45963.499617013891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45963.499617013891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45963.499617013891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45963.499617013891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45963.499617013891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45963.499617013891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45963.499617013891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45963.499617013891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45963.499617013891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45963.499617013891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45963.499617013891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45963.499617013891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45963.499617013891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45963.499617013891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45963.499617013891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45963.499617013891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45963.499617013891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45963.499617013891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45963.499617013891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45963.499617013891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45963.499617013891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45963.499617013891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45963.499617013891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45963.499617013891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45963.499617013891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45963.499617013891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45963.499617013891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45963.499617013891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45963.499617013891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45963.499617013891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45963.499617013891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45963.499617013891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45963.499617013891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45963.499617013891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45963.499617013891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45963.499617013891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45963.499617013891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45963.499617013891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45963.499617013891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45963.499617013891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45963.499617013891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45963.499617013891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45963.499617013891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45963.499617013891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45963.499617013891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45963.499617013891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45963.499617013891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45963.499617013891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45963.499617013891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45963.499617013891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45963.499617013891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45963.499617013891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45963.499617013891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45963.499617013891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45963.499617013891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45963.499617013891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45963.499617013891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45963.499617013891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45963.499617013891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45963.499617013891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45963.499617013891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45963.499617013891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45963.499617013891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45963.499617013891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45963.499617013891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45963.499617013891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45963.499617013891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45963.499617013891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45963.499617013891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45963.499617013891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45963.499617013891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45963.499617013891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45963.499617013891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45963.499617013891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45963.499617013891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45963.499617013891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45963.499617013891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45963.499617013891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45963.499617013891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45963.499617013891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45963.499617013891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45963.499617013891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45963.499617013891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45963.499617013891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45963.499617013891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45963.499617013891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45963.499617013891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45963.499617013891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45963.499617013891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45963.499617013891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45963.499617013891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45963.499617013891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45963.499617013891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45963.499617013891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45963.499617013891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45963.499617013891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45963.499617013891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45963.499617013891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45963.499617013891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45963.499617013891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45963.499617013891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45963.499617013891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45963.499617013891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45963.499617013891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45963.499617013891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45963.499617013891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45963.499617013891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45963.499617013891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45963.499617013891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45963.499617013891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45963.499617013891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45963.499617013891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45963.499617013891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45963.499617013891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45963.499617013891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45963.499617013891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45963.499617013891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45963.499617013891</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260.01889942129492</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2.5308670138911111</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35858</v>
      </c>
      <c r="E4" s="97" t="s">
        <v>39021</v>
      </c>
      <c r="F4" s="122">
        <v>45963.332511574074</v>
      </c>
      <c r="G4" s="123">
        <f ca="1">IFERROR(NOW()-F4,"")</f>
        <v>0.1671054398175329</v>
      </c>
      <c r="H4" s="122">
        <v>45963.326585648145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34988</v>
      </c>
      <c r="E5" s="97" t="s">
        <v>39021</v>
      </c>
      <c r="F5" s="122">
        <v>45963.375972222224</v>
      </c>
      <c r="G5" s="123">
        <f ca="1">IFERROR(NOW()-F5,"")</f>
        <v>0.12364479166717501</v>
      </c>
      <c r="H5" s="122">
        <v>45963.407789351855</v>
      </c>
      <c r="I5" s="118" t="str">
        <f>IFERROR(VLOOKUP(D5,DB!A:F,6,0),"")</f>
        <v>SCECO</v>
      </c>
      <c r="J5" s="118" t="str">
        <f>IFERROR(VLOOKUP(D5,DB!A:G,7,0),"")</f>
        <v>Dead</v>
      </c>
      <c r="K5" s="124" t="s">
        <v>39116</v>
      </c>
      <c r="L5" s="120" t="str">
        <f>IFERROR(VLOOKUP(D5,DB!A:I,9,0),"")</f>
        <v>Latis</v>
      </c>
    </row>
    <row r="6" spans="1:16" ht="15" customHeight="1">
      <c r="A6" s="118" t="s">
        <v>39117</v>
      </c>
      <c r="B6" s="118" t="str">
        <f>IFERROR(VLOOKUP(D6,DB!A:K,11,0),"")</f>
        <v>R4</v>
      </c>
      <c r="C6" s="119">
        <v>1</v>
      </c>
      <c r="D6" s="120" t="s">
        <v>34987</v>
      </c>
      <c r="E6" s="97" t="s">
        <v>39021</v>
      </c>
      <c r="F6" s="122">
        <v>45963.411041666666</v>
      </c>
      <c r="G6" s="123">
        <f ca="1">IFERROR(NOW()-F6,"")</f>
        <v>8.8575347224832512E-2</v>
      </c>
      <c r="H6" s="122">
        <v>45963.411041666666</v>
      </c>
      <c r="I6" s="118" t="str">
        <f>IFERROR(VLOOKUP(D6,DB!A:F,6,0),"")</f>
        <v>SCECO</v>
      </c>
      <c r="J6" s="118" t="str">
        <f>IFERROR(VLOOKUP(D6,DB!A:G,7,0),"")</f>
        <v>Vandalized</v>
      </c>
      <c r="K6" s="124" t="s">
        <v>39118</v>
      </c>
      <c r="L6" s="120" t="str">
        <f>IFERROR(VLOOKUP(D6,DB!A:I,9,0),"")</f>
        <v>Latis</v>
      </c>
    </row>
    <row r="7" spans="1:16" ht="15" customHeight="1">
      <c r="A7" s="118" t="s">
        <v>39119</v>
      </c>
      <c r="B7" s="118" t="str">
        <f>IFERROR(VLOOKUP(D7,DB!A:K,11,0),"")</f>
        <v>R4</v>
      </c>
      <c r="C7" s="119">
        <v>1</v>
      </c>
      <c r="D7" s="120" t="s">
        <v>37283</v>
      </c>
      <c r="E7" s="97" t="s">
        <v>39021</v>
      </c>
      <c r="F7" s="122"/>
      <c r="G7" s="123">
        <f ca="1">IFERROR(NOW()-F7,"")</f>
        <v>45963.499617013891</v>
      </c>
      <c r="H7" s="122">
        <v>45963.388136574074</v>
      </c>
      <c r="I7" s="118" t="str">
        <f>IFERROR(VLOOKUP(D7,DB!A:F,6,0),"")</f>
        <v>Generator-SG</v>
      </c>
      <c r="J7" s="118" t="str">
        <f>IFERROR(VLOOKUP(D7,DB!A:G,7,0),"")</f>
        <v>Vandalized</v>
      </c>
      <c r="K7" s="124" t="s">
        <v>39120</v>
      </c>
      <c r="L7" s="120" t="str">
        <f>IFERROR(VLOOKUP(D7,DB!A:I,9,0),"")</f>
        <v>Latis</v>
      </c>
    </row>
    <row r="8" spans="1:16" ht="15" customHeight="1">
      <c r="A8" s="118"/>
      <c r="B8" s="118" t="str">
        <f>IFERROR(VLOOKUP(D8,DB!A:K,11,0),"")</f>
        <v/>
      </c>
      <c r="C8" s="119"/>
      <c r="D8" s="120"/>
      <c r="E8" s="97" t="s">
        <v>39021</v>
      </c>
      <c r="F8" s="122"/>
      <c r="G8" s="123">
        <f ca="1">IFERROR(NOW()-F8,"")</f>
        <v>45963.499617013891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45963.499617013891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45963.499617013891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45963.499617013891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45963.499617013891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45963.499617013891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45963.499617013891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45963.499617013891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45963.499617013891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45963.499617013891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45963.499617013891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45963.499617013891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45963.499617013891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45963.499617013891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45963.499617013891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45963.499617013891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45963.499617013891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45963.499617013891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45963.499617013891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45963.499617013891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45963.499617013891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45963.499617013891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45963.499617013891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45963.499617013891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45963.499617013891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45963.499617013891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45963.499617013891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45963.499617013891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45963.499617013891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45963.499617013891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45963.499617013891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45963.499617013891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45963.499617013891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45963.499617013891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45963.499617013891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45963.499617013891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45963.499617013891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45963.499617013891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45963.499617013891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45963.499617013891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45963.499617013891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45963.499617013891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45963.499617013891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45963.499617013891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45963.499617013891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45963.499617013891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45963.499617013891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45963.499617013891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45963.499617013891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45963.499617013891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45963.499617013891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45963.499617013891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45963.499617013891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45963.499617013891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45963.499617013891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45963.499617013891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45963.499617013891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45963.499617013891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45963.499617013891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45963.499617013891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45963.499617013891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45963.499617013891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45963.499617013891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45963.499617013891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45963.499617013891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45963.499617013891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45963.499617013891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45963.499617013891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45963.499617013891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45963.499617013891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45963.499617013891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45963.499617013891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45963.499617013891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45963.499617013891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45963.499617013891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45963.499617013891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45963.499617013891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45963.499617013891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45963.499617013891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45963.499617013891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45963.499617013891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45963.499617013891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45963.499617013891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45963.499617013891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45963.499617013891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45963.499617013891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45963.499617013891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45963.499617013891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45963.499617013891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45963.499617013891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45963.499617013891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45963.499617013891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45963.499617013891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45963.499617013891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45963.499617013891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45963.499617013891</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45963.499617013891</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71.6675568287028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37.310739699074475</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14.838505902778707</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3</v>
      </c>
      <c r="D5" s="151" t="s">
        <v>38121</v>
      </c>
      <c r="E5" s="151" t="s">
        <v>39021</v>
      </c>
      <c r="F5" s="152">
        <v>45963.469490740739</v>
      </c>
      <c r="G5" s="153">
        <f ca="1">IFERROR(NOW()-F5,"")</f>
        <v>3.0126273151836358E-2</v>
      </c>
      <c r="H5" s="152">
        <v>45963.451435185183</v>
      </c>
      <c r="I5" s="151" t="str">
        <f>IFERROR(VLOOKUP(D5,DB!A:F,6,0),"")</f>
        <v>SCECO</v>
      </c>
      <c r="J5" s="151" t="str">
        <f>IFERROR(VLOOKUP(D5,DB!A:G,7,0),"")</f>
        <v>Haj Removal</v>
      </c>
      <c r="K5" s="151" t="s">
        <v>39128</v>
      </c>
      <c r="L5" s="151" t="str">
        <f>IFERROR(VLOOKUP(D5,DB!A:I,9,0),"")</f>
        <v>Latis</v>
      </c>
    </row>
    <row r="6" spans="1:13" ht="15">
      <c r="A6" s="151" t="s">
        <v>39129</v>
      </c>
      <c r="B6" s="151" t="str">
        <f>IFERROR(VLOOKUP(D6,DB!A:K,11,0),"")</f>
        <v>R5</v>
      </c>
      <c r="C6" s="151">
        <v>3</v>
      </c>
      <c r="D6" s="151" t="s">
        <v>38146</v>
      </c>
      <c r="E6" s="151" t="s">
        <v>39021</v>
      </c>
      <c r="F6" s="152">
        <v>45963.472071759257</v>
      </c>
      <c r="G6" s="153">
        <f ca="1">IFERROR(NOW()-F6,"")</f>
        <v>2.7545254633878358E-2</v>
      </c>
      <c r="H6" s="152">
        <v>45963.460960648146</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45963.499617013891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45963.499617013891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45963.499617013891</v>
      </c>
      <c r="H9" s="152"/>
      <c r="I9" s="151" t="str">
        <f>IFERROR(VLOOKUP(D9,DB!A:F,6,0),"")</f>
        <v/>
      </c>
      <c r="J9" s="151" t="str">
        <f>IFERROR(VLOOKUP(D9,DB!A:G,7,0),"")</f>
        <v/>
      </c>
      <c r="K9" s="151"/>
      <c r="L9" s="151" t="str">
        <f>IFERROR(VLOOKUP(D9,DB!A:I,9,0),"")</f>
        <v/>
      </c>
    </row>
    <row r="10" spans="1:13" ht="15">
      <c r="A10" s="151"/>
      <c r="B10" s="151" t="str">
        <f>IFERROR(VLOOKUP(D10,DB!A:K,11,0),"")</f>
        <v/>
      </c>
      <c r="C10" s="151"/>
      <c r="D10"/>
      <c r="E10" s="151"/>
      <c r="F10" s="152"/>
      <c r="G10" s="153">
        <f ca="1">IFERROR(NOW()-F10,"")</f>
        <v>45963.499617013891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45963.499617013891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45963.499617013891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45963.499617013891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45963.499617013891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45963.499617013891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45963.499617013891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45963.499617013891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45963.499617013891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45963.499617013891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45963.499617013891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45963.499617013891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45963.499617013891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45963.499617013891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45963.499617013891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45963.499617013891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45963.499617013891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45963.499617013891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45963.499617013891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45963.499617013891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45963.499617013891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45963.499617013891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45963.499617013891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45963.499617013891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45963.499617013891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45963.499617013891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45963.499617013891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45963.499617013891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45963.499617013891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45963.499617013891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45963.499617013891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45963.499617013891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45963.499617013891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45963.499617013891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45963.499617013891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45963.499617013891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45963.499617013891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45963.499617013891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45963.499617013891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45963.499617013891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45963.499617013891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45963.499617013891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45963.499617013891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45963.499617013891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45963.499617013891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45963.499617013891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45963.499617013891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45963.499617013891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45963.499617013891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45963.499617013891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45963.499617013891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45963.499617013891</v>
      </c>
      <c r="H61" s="152"/>
      <c r="I61" s="151" t="str">
        <f>IFERROR(VLOOKUP(D61,DB!A:F,6,0),"")</f>
        <v/>
      </c>
      <c r="J61" s="151" t="str">
        <f>IFERROR(VLOOKUP(D61,DB!A:G,7,0),"")</f>
        <v/>
      </c>
      <c r="K61" s="151"/>
      <c r="L61" s="151" t="str">
        <f>IFERROR(VLOOKUP(D61,DB!A:I,9,0),"")</f>
        <v/>
      </c>
    </row>
    <row r="62" spans="1:12" ht="15">
      <c r="A62" s="157"/>
      <c r="B62" s="157" t="str">
        <f>IFERROR(VLOOKUP(D62,DB!A:K,11,0),"")</f>
        <v/>
      </c>
      <c r="C62" s="157"/>
      <c r="D62" s="157"/>
      <c r="E62" s="157"/>
      <c r="F62" s="158"/>
      <c r="G62" s="159">
        <f ca="1">IFERROR(NOW()-F62,"")</f>
        <v>45963.499617013891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45963.499617013891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45963.499617013891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45963.499617013891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45963.499617013891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45963.499617013891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45963.499617013891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45963.499617013891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45963.499617013891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45963.499617013891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45963.499617013891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45963.499617013891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45963.499617013891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45963.499617013891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45963.499617013891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45963.499617013891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45963.499617013891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45963.499617013891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45963.499617013891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45963.499617013891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45963.499617013891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45963.499617013891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45963.499617013891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45963.499617013891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45963.499617013891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45963.499617013891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45963.499617013891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45963.499617013891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45963.499617013891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45963.499617013891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45963.499617013891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45963.499617013891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45963.499617013891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45963.499617013891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45963.499617013891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45963.499617013891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45963.499617013891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45963.499617013891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45963.499617013891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45963.499617013891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45963.499617013891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45963.499617013891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45963.499617013891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45963.499617013891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45963.499617013891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45963.499617013891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45963.499617013891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45963.499617013891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45963.499617013891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45963.499617013891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45963.499617013891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45963.499617013891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45963.499617013891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45963.499617013891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45963.499617013891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45963.499617013891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45963.499617013891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45963.499617013891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45963.499617013891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45963.499617013891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45963.499617013891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45963.499617013891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45963.499617013891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45963.499617013891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45963.499617013891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45963.499617013891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45963.499617013891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45963.499617013891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45963.499617013891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45963.499617013891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45963.499617013891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45963.499617013891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45963.499617013891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45963.499617013891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45963.499617013891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45963.499617013891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45963.499617013891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45963.499617013891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45963.499617013891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45963.499617013891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45963.499617013891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45963.499617013891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45963.499617013891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45963.499617013891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45963.499617013891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45963.499617013891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45963.499617013891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45963.499617013891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45963.499617013891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45963.499617013891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45963.499617013891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45963.499617013891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45963.499617013891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45963.499617013891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45963.499617013891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45963.499617013891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45963.499617013891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45963.499617013891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45963.499617013891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45963.499617013891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45963.499617013891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45963.499617013891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45963.499617013891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45963.499617013891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45963.499617013891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45963.499617013891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45963.499617013891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45963.499617013891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45963.499617013891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45963.499617013891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45963.499617013891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45963.499617013891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45963.499617013891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45963.499617013891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45963.499617013891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45963.499617013891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45963.499617013891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45963.499617013891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45963.499617013891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45963.499617013891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45963.499617013891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45963.499617013891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45963.499617013891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45963.499617013891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45963.499617013891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45963.499617013891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45963.499617013891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45963.499617013891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45963.499617013891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45963.499617013891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45963.499617013891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45963.499617013891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45963.499617013891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45963.499617013891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45963.499617013891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45963.499617013891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45963.499617013891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45963.499617013891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45963.499617013891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45963.499617013891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45963.499617013891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45963.499617013891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45963.499617013891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45963.499617013891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45963.499617013891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45963.499617013891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45963.499617013891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45963.499617013891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45963.499617013891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45963.499617013891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45963.499617013891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45963.499617013891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45963.499617013891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45963.499617013891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45963.499617013891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45963.499617013891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45963.499617013891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45963.499617013891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45963.499617013891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45963.499617013891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45963.499617013891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45963.499617013891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45963.499617013891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45963.499617013891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45963.499617013891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45963.499617013891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45963.499617013891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45963.499617013891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45963.499617013891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45963.499617013891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45963.499617013891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45963.499617013891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45963.499617013891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45963.499617013891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45963.499617013891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45963.499617013891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45963.499617013891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45963.499617013891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45963.499617013891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45963.499617013891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45963.499617013891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45963.499617013891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45963.499617013891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45963.499617013891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45963.499617013891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45963.499617013891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45963.499617013891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45963.499617013891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45963.499617013891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45963.499617013891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45963.499617013891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45963.499617013891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45963.499617013891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45963.499617013891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45963.499617013891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45963.499617013891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45963.499617013891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45963.499617013891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45963.499617013891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45963.499617013891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45963.499617013891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45963.499617013891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45963.499617013891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45963.499617013891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45963.499617013891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45963.499617013891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45963.499617013891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45963.499617013891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45963.499617013891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45963.499617013891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45963.499617013891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45963.499617013891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45963.499617013891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45963.499617013891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45963.499617013891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45963.499617013891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45963.499617013891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45963.499617013891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45963.499617013891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45963.499617013891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45963.499617013891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45963.499617013891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45963.499617013891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45963.499617013891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45963.499617013891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45963.499617013891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45963.499617013891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45963.499617013891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45963.499617013891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45963.499617013891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45963.499617013891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45963.499617013891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45963.499617013891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45963.499617013891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45963.499617013891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45963.499617013891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45963.499617013891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45963.499617013891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45963.499617013891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45963.499617013891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45963.499617013891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45963.499617013891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45963.499617013891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45963.499617013891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45963.499617013891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45963.499617013891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45963.499617013891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45963.499617013891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45963.499617013891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45963.499617013891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45963.499617013891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45963.499617013891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45963.499617013891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45963.499617013891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45963.499617013891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45963.499617013891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45963.499617013891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45963.499617013891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45963.499617013891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45963.499617013891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45963.499617013891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45963.499617013891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45963.499617013891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45963.499617013891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45963.499617013891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45963.499617013891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45963.499617013891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45963.499617013891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45963.499617013891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45963.499617013891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45963.499617013891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45963.499617013891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45963.499617013891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45963.499617013891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45963.499617013891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45963.499617013891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45963.499617013891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45963.499617013891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45963.499617013891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45963.499617013891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45963.499617013891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45963.499617013891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45963.499617013891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45963.499617013891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45963.499617013891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45963.499617013891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45963.499617013891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45963.499617013891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45963.499617013891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45963.499617013891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45963.499617013891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45963.499617013891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45963.499617013891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45963.499617013891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45963.499617013891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45963.499617013891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45963.499617013891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45963.499617013891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45963.499617013891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45963.499617013891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45963.499617013891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45963.499617013891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45963.499617013891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45963.499617013891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45963.499617013891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45963.499617013891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45963.499617013891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45963.499617013891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45963.499617013891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45963.499617013891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45963.499617013891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45963.499617013891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45963.499617013891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45963.499617013891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45963.499617013891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45963.499617013891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45963.499617013891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45963.499617013891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45963.499617013891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45963.499617013891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45963.499617013891</v>
      </c>
      <c r="H382" s="158"/>
      <c r="I382" s="157" t="str">
        <f>IFERROR(VLOOKUP(D382,DB!A:F,6,0),"")</f>
        <v/>
      </c>
      <c r="J382" s="157" t="str">
        <f>IFERROR(VLOOKUP(D382,DB!A:G,7,0),"")</f>
        <v/>
      </c>
      <c r="K382" s="157"/>
      <c r="L382" s="157" t="str">
        <f>IFERROR(VLOOKUP(D382,DB!A:I,9,0),"")</f>
        <v/>
      </c>
    </row>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92" ht="15"/>
    <row r="493" ht="15"/>
    <row r="495" ht="15"/>
    <row r="496" ht="15"/>
    <row r="497" ht="15"/>
    <row r="498" ht="15"/>
    <row r="500" ht="15"/>
    <row r="501" ht="15"/>
    <row r="508" ht="15"/>
    <row r="509" ht="15"/>
    <row r="510" ht="15"/>
    <row r="511" ht="15"/>
    <row r="512" ht="15"/>
    <row r="513" ht="15"/>
    <row r="516" ht="15"/>
    <row r="517" ht="15"/>
    <row r="518" ht="15"/>
    <row r="519" ht="15"/>
    <row r="520" ht="15"/>
    <row r="521" ht="15"/>
    <row r="522" ht="15"/>
    <row r="523"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3" ht="15"/>
    <row r="584" ht="15"/>
    <row r="621" ht="15"/>
    <row r="622" ht="15"/>
    <row r="623" ht="15"/>
    <row r="624" ht="15"/>
    <row r="625" ht="15"/>
    <row r="626" ht="15"/>
    <row r="627" ht="15"/>
    <row r="628" ht="15"/>
    <row r="629" ht="15"/>
    <row r="630"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713"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920" ht="15"/>
    <row r="921" ht="15"/>
    <row r="922" ht="15"/>
    <row r="923" ht="15"/>
    <row r="924" ht="15"/>
    <row r="925" ht="15"/>
    <row r="931" ht="15"/>
    <row r="932" ht="15"/>
    <row r="933" ht="15"/>
    <row r="934" ht="15"/>
    <row r="935"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5" ht="15"/>
    <row r="996" ht="15"/>
    <row r="998" ht="15"/>
    <row r="999" ht="15"/>
    <row r="1000" ht="15"/>
    <row r="1001" ht="15"/>
    <row r="1002" ht="15"/>
    <row r="1003" ht="15"/>
    <row r="1004" ht="15"/>
    <row r="1006"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6" ht="15"/>
    <row r="1107" ht="15"/>
    <row r="1108" ht="15"/>
    <row r="1109" ht="15"/>
    <row r="1110" ht="15"/>
    <row r="1111" ht="15"/>
    <row r="1112" ht="15"/>
    <row r="1114" ht="15"/>
    <row r="1115" ht="15"/>
    <row r="1116" ht="15"/>
    <row r="1117" ht="15"/>
    <row r="1118" ht="15"/>
    <row r="1119" ht="15"/>
    <row r="1120" ht="15"/>
    <row r="1121" ht="15"/>
    <row r="1122" ht="15"/>
    <row r="1123" ht="15"/>
    <row r="1124" ht="15"/>
    <row r="1126" ht="15"/>
    <row r="1127" ht="15"/>
    <row r="1128" ht="15"/>
    <row r="1129" ht="15"/>
    <row r="1130" ht="15"/>
    <row r="1131" ht="15"/>
    <row r="1132" ht="15"/>
    <row r="1133" ht="15"/>
    <row r="1134" ht="15"/>
    <row r="1135" ht="15"/>
    <row r="1143" ht="15"/>
    <row r="1144" ht="15"/>
    <row r="1147" ht="15"/>
    <row r="1148" ht="15"/>
    <row r="1149" ht="15"/>
    <row r="1150" ht="15"/>
    <row r="1151" ht="15"/>
    <row r="1152" ht="15"/>
    <row r="1153" ht="15"/>
    <row r="1154" ht="15"/>
    <row r="1157" ht="15"/>
    <row r="1158" ht="15"/>
    <row r="1159" ht="15"/>
    <row r="1160" ht="15"/>
    <row r="1161" ht="15"/>
    <row r="1162" ht="15"/>
    <row r="1163" ht="15"/>
    <row r="1164" ht="15"/>
    <row r="1165" ht="15"/>
    <row r="1166" ht="15"/>
    <row r="1167" ht="15"/>
    <row r="1168" ht="15"/>
    <row r="1170" ht="15"/>
    <row r="1171" ht="15"/>
    <row r="1172" ht="15"/>
    <row r="1175" ht="15"/>
    <row r="1177" ht="15"/>
    <row r="1179" ht="15"/>
    <row r="1182" ht="15"/>
    <row r="1183" ht="15"/>
    <row r="1184" ht="15"/>
    <row r="1186" ht="15"/>
    <row r="1188" ht="15"/>
    <row r="1189" ht="15"/>
    <row r="1190" ht="15"/>
    <row r="1191" ht="15"/>
    <row r="1192" ht="15"/>
    <row r="1194" ht="15"/>
    <row r="1195" ht="15"/>
    <row r="1196" ht="15"/>
    <row r="1197" ht="15"/>
    <row r="1199" ht="15"/>
    <row r="1201" ht="15"/>
    <row r="1202" ht="15"/>
    <row r="1204" ht="15"/>
    <row r="1205" ht="15"/>
    <row r="1206" ht="15"/>
    <row r="1207" ht="15"/>
    <row r="1209" ht="15"/>
    <row r="1211" ht="15"/>
    <row r="1212" ht="15"/>
    <row r="1213" ht="15"/>
    <row r="1214" ht="15"/>
    <row r="1216" ht="15"/>
    <row r="1217" ht="15"/>
    <row r="1218" ht="15"/>
    <row r="1219" ht="15"/>
    <row r="1220" ht="15"/>
    <row r="1221" ht="15"/>
    <row r="1222" ht="15"/>
    <row r="1225" ht="15"/>
    <row r="1227" ht="15"/>
    <row r="1228" ht="15"/>
    <row r="1229" ht="15"/>
    <row r="1230" ht="15"/>
    <row r="1231" ht="15"/>
    <row r="1232" ht="15"/>
    <row r="1233" ht="15"/>
    <row r="1234" ht="15"/>
    <row r="1237" ht="15"/>
    <row r="1238" ht="15"/>
    <row r="1240" ht="15"/>
    <row r="1242" ht="15"/>
    <row r="1243" ht="15"/>
    <row r="1244" ht="15"/>
    <row r="1245" ht="15"/>
    <row r="1246" ht="15"/>
    <row r="1250" ht="15"/>
    <row r="1251" ht="15"/>
    <row r="1253" ht="15"/>
    <row r="1254" ht="15"/>
    <row r="1257" ht="15"/>
    <row r="1258" ht="15"/>
    <row r="1262" ht="15"/>
    <row r="1269" ht="15"/>
    <row r="1271" ht="15"/>
    <row r="1272" ht="15"/>
    <row r="1273" ht="15"/>
  </sheetData>
  <dataValidations count="2">
    <dataValidation allowBlank="1" showInputMessage="1" showErrorMessage="1" sqref="E1" xr:uid="{920C6338-E771-4DAE-8C89-92A9093EA4DE}"/>
    <dataValidation type="list" allowBlank="1" showInputMessage="1" showErrorMessage="1" sqref="E2:E3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0.45749895833432674</v>
      </c>
      <c r="H2" s="106">
        <v>45963.010358796295</v>
      </c>
      <c r="I2" s="102" t="str">
        <f>IFERROR(VLOOKUP(D2,DB!A:F,6,0),"")</f>
        <v>SCECO</v>
      </c>
      <c r="J2" s="102" t="str">
        <f>IFERROR(VLOOKUP(D2,DB!A:G,7,0),"")</f>
        <v>In progress</v>
      </c>
      <c r="K2" s="107" t="s">
        <v>39132</v>
      </c>
      <c r="L2" s="108" t="str">
        <f>IFERROR(VLOOKUP(D2,DB!A:I,9,0),"")</f>
        <v>Latis</v>
      </c>
    </row>
    <row r="3" spans="1:16383" ht="31.5" customHeight="1">
      <c r="A3" s="103"/>
      <c r="B3" s="102" t="str">
        <f>IFERROR(VLOOKUP(D3,DB!A:K,11,0),"")</f>
        <v/>
      </c>
      <c r="C3" s="104"/>
      <c r="D3" s="102"/>
      <c r="E3" s="102"/>
      <c r="F3" s="106"/>
      <c r="G3" s="76">
        <f ca="1">IFERROR(NOW()-F3,"-")</f>
        <v>45963.499617013891</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45963.499617013891</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45963.499617013891</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45963.499617013891</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45963.499617013891</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45963.499617013891</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45963.499617013891</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45963.499617013891</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45963.499617013891</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45963.499617013891</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45963.499617013891</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45963.499617013891</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45963.499617013891</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45963.499617013891</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45963.499617013891</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45963.499617013891</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45963.499617013891</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45963.499617013891</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45963.499617013891</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45963.499617013891</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45963.499617013891</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45963.499617013891</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45963.499617013891</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45963.499617013891</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45963.499617013891</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45963.499617013891</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45963.499617013891</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45963.499617013891</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45963.499617013891</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45963.499617013891</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45963.499617013891</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45963.499617013891</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45963.499617013891</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45963.499617013891</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45963.499617013891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45963.499617013891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45963.499617013891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45963.499617013891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45963.499617013891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45963.499617013891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45963.499617013891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45963.499617013891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45963.499617013891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45963.499617013891</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45963.499617013891</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45963.499617013891</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45963.499617013891</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45963.499617013891</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45963.499617013891</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45963.499617013891</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45963.499617013891</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45963.499617013891</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45963.499617013891</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45963.499617013891</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